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https://marinestewardshipcouncil-my.sharepoint.com/personal/laura_weston_msc_org/Documents/Documents/2. Fisheries/Policy projects/RBF worksheets/"/>
    </mc:Choice>
  </mc:AlternateContent>
  <xr:revisionPtr revIDLastSave="3" documentId="8_{E2CDD2B8-5768-4914-AB58-7A1B27E57C4F}" xr6:coauthVersionLast="47" xr6:coauthVersionMax="47" xr10:uidLastSave="{A24500F7-783F-4B1E-987F-1CC26099FA4B}"/>
  <bookViews>
    <workbookView xWindow="-110" yWindow="-110" windowWidth="19420" windowHeight="10420" tabRatio="1000" xr2:uid="{00000000-000D-0000-FFFF-FFFF00000000}"/>
  </bookViews>
  <sheets>
    <sheet name="Instructions" sheetId="20" r:id="rId1"/>
    <sheet name="Lists" sheetId="10" state="hidden" r:id="rId2"/>
    <sheet name="PI 1.1.1 PSA" sheetId="6" r:id="rId3"/>
    <sheet name="PI 2.1.1 PSA" sheetId="15" r:id="rId4"/>
    <sheet name="PI 2.2.1 PSA (Fish + Inv +Amph)" sheetId="14" r:id="rId5"/>
    <sheet name="PI 2.2.1 PSA (birds)" sheetId="30" r:id="rId6"/>
    <sheet name="PI 2.2.1 PSA (myst + siren)" sheetId="25" r:id="rId7"/>
    <sheet name="PI 2.2.1 PSA (odontocetes)" sheetId="26" r:id="rId8"/>
    <sheet name="PI 2.2.1 PSA (pinnipeds+otters)" sheetId="23" r:id="rId9"/>
    <sheet name="PI 2.2.1 PSA (turtles)" sheetId="28" r:id="rId10"/>
    <sheet name="PI 2.2.1 PSA (Sea snakes)" sheetId="32" r:id="rId11"/>
    <sheet name="PI 2.3.1 CSA" sheetId="19" r:id="rId12"/>
    <sheet name="Automated scores" sheetId="16" r:id="rId13"/>
    <sheet name="Version control and copyright" sheetId="21" r:id="rId14"/>
  </sheets>
  <definedNames>
    <definedName name="Groups">Lists!$A$68:$A$77</definedName>
    <definedName name="_xlnm.Print_Area" localSheetId="11">'PI 2.3.1 CSA'!$A$1:$W$41</definedName>
    <definedName name="score_CA">Lists!$A$79:$A$81</definedName>
    <definedName name="scoringel">Lists!$A$5:$A$54</definedName>
    <definedName name="ScoringElement">Lists!$A$5:$A$9</definedName>
    <definedName name="SE">Lists!$A$5:$A$9</definedName>
    <definedName name="SpecialScoring">Lists!$A$64:$A$66</definedName>
    <definedName name="SpeciesType">Lists!$A$1:$A$2</definedName>
    <definedName name="UserEdit_111">'PI 1.1.1 PSA'!$A$3:$A$40,'PI 1.1.1 PSA'!$C$3:$O$40,'PI 1.1.1 PSA'!$Q$3:$T$40,'PI 1.1.1 PSA'!$W$3:$W$40,'PI 1.1.1 PSA'!$AD$3:$AD$40</definedName>
    <definedName name="UserEdit_211">#REF!,#REF!,#REF!,#REF!</definedName>
    <definedName name="UserEdit_221">'PI 2.1.1 PSA'!$A$3:$A$40,'PI 2.1.1 PSA'!$C$3:$Q$40,'PI 2.1.1 PSA'!$S$3:$V$40,'PI 2.1.1 PSA'!$Y$3:$Y$40</definedName>
    <definedName name="UserEdit_231" localSheetId="5">'PI 2.2.1 PSA (birds)'!$I$3:$L$30,'PI 2.2.1 PSA (birds)'!$A$3:$G$30</definedName>
    <definedName name="UserEdit_231" localSheetId="6">'PI 2.2.1 PSA (myst + siren)'!$H$3:$K$30,'PI 2.2.1 PSA (myst + siren)'!$A$3:$F$30</definedName>
    <definedName name="UserEdit_231" localSheetId="7">'PI 2.2.1 PSA (odontocetes)'!$H$3:$K$30,'PI 2.2.1 PSA (odontocetes)'!$A$3:$F$30</definedName>
    <definedName name="UserEdit_231" localSheetId="8">'PI 2.2.1 PSA (pinnipeds+otters)'!$I$3:$L$30,'PI 2.2.1 PSA (pinnipeds+otters)'!$A$3:$G$30</definedName>
    <definedName name="UserEdit_231" localSheetId="10">'PI 2.2.1 PSA (Sea snakes)'!$I$3:$L$30,'PI 2.2.1 PSA (Sea snakes)'!$A$3:$G$30</definedName>
    <definedName name="UserEdit_231" localSheetId="9">'PI 2.2.1 PSA (turtles)'!$H$3:$K$30,'PI 2.2.1 PSA (turtles)'!$A$3:$F$30</definedName>
    <definedName name="UserEdit_231">'PI 2.2.1 PSA (Fish + Inv +Amph)'!$O$3:$R$30,'PI 2.2.1 PSA (Fish + Inv +Amph)'!$A$3:$M$30</definedName>
    <definedName name="UserEdit_241">'PI 2.3.1 CSA'!$A$4:$N$41,'PI 2.3.1 CSA'!$P$4:$R$41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5" l="1"/>
  <c r="B4" i="15"/>
  <c r="B3" i="6"/>
  <c r="B4" i="6"/>
  <c r="S4" i="14"/>
  <c r="S5" i="14"/>
  <c r="S6" i="14"/>
  <c r="S7" i="14"/>
  <c r="S8" i="14"/>
  <c r="S9" i="14"/>
  <c r="S10" i="14"/>
  <c r="S11" i="14"/>
  <c r="S12" i="14"/>
  <c r="S13" i="14"/>
  <c r="S14" i="14"/>
  <c r="S15" i="14"/>
  <c r="S16" i="14"/>
  <c r="S17" i="14"/>
  <c r="S18" i="14"/>
  <c r="S19" i="14"/>
  <c r="S20" i="14"/>
  <c r="S21" i="14"/>
  <c r="S22" i="14"/>
  <c r="S23" i="14"/>
  <c r="S24" i="14"/>
  <c r="S25" i="14"/>
  <c r="S26" i="14"/>
  <c r="S27" i="14"/>
  <c r="S28" i="14"/>
  <c r="S29" i="14"/>
  <c r="S30" i="14"/>
  <c r="S31" i="14"/>
  <c r="S32" i="14"/>
  <c r="S33" i="14"/>
  <c r="S34" i="14"/>
  <c r="S35" i="14"/>
  <c r="S36" i="14"/>
  <c r="S37" i="14"/>
  <c r="S38" i="14"/>
  <c r="S39" i="14"/>
  <c r="S40" i="14"/>
  <c r="S41" i="14"/>
  <c r="S42" i="14"/>
  <c r="S43" i="14"/>
  <c r="S44" i="14"/>
  <c r="S45" i="14"/>
  <c r="S46" i="14"/>
  <c r="S47" i="14"/>
  <c r="S48" i="14"/>
  <c r="S49" i="14"/>
  <c r="S50" i="14"/>
  <c r="S51" i="14"/>
  <c r="S52" i="14"/>
  <c r="S53" i="14"/>
  <c r="S3" i="14"/>
  <c r="W4" i="15"/>
  <c r="W5" i="15"/>
  <c r="W6" i="15"/>
  <c r="W7" i="15"/>
  <c r="W8" i="15"/>
  <c r="W9" i="15"/>
  <c r="W10" i="15"/>
  <c r="W11" i="15"/>
  <c r="W12" i="15"/>
  <c r="W13" i="15"/>
  <c r="W14" i="15"/>
  <c r="W15" i="15"/>
  <c r="W16" i="15"/>
  <c r="W17" i="15"/>
  <c r="W18" i="15"/>
  <c r="W19" i="15"/>
  <c r="W20" i="15"/>
  <c r="W21" i="15"/>
  <c r="W22" i="15"/>
  <c r="W23" i="15"/>
  <c r="W24" i="15"/>
  <c r="W25" i="15"/>
  <c r="W26" i="15"/>
  <c r="W27" i="15"/>
  <c r="W28" i="15"/>
  <c r="W29" i="15"/>
  <c r="W30" i="15"/>
  <c r="W31" i="15"/>
  <c r="W32" i="15"/>
  <c r="W33" i="15"/>
  <c r="W34" i="15"/>
  <c r="W35" i="15"/>
  <c r="W36" i="15"/>
  <c r="W37" i="15"/>
  <c r="W38" i="15"/>
  <c r="W39" i="15"/>
  <c r="W40" i="15"/>
  <c r="W41" i="15"/>
  <c r="W42" i="15"/>
  <c r="W43" i="15"/>
  <c r="W44" i="15"/>
  <c r="W45" i="15"/>
  <c r="W46" i="15"/>
  <c r="W47" i="15"/>
  <c r="W48" i="15"/>
  <c r="W49" i="15"/>
  <c r="W50" i="15"/>
  <c r="W51" i="15"/>
  <c r="W52" i="15"/>
  <c r="W53" i="15"/>
  <c r="W3" i="15"/>
  <c r="U4" i="6"/>
  <c r="U5" i="6"/>
  <c r="U6" i="6"/>
  <c r="U7" i="6"/>
  <c r="U8" i="6"/>
  <c r="U9" i="6"/>
  <c r="U10" i="6"/>
  <c r="U11" i="6"/>
  <c r="U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3" i="6"/>
  <c r="S5" i="19"/>
  <c r="S6" i="19"/>
  <c r="S7" i="19"/>
  <c r="S8" i="19"/>
  <c r="S9" i="19"/>
  <c r="S10" i="19"/>
  <c r="S11" i="19"/>
  <c r="S12" i="19"/>
  <c r="S13" i="19"/>
  <c r="S14" i="19"/>
  <c r="S15" i="19"/>
  <c r="S16" i="19"/>
  <c r="S17" i="19"/>
  <c r="S18" i="19"/>
  <c r="S19" i="19"/>
  <c r="S20" i="19"/>
  <c r="S21" i="19"/>
  <c r="S22" i="19"/>
  <c r="S23" i="19"/>
  <c r="S24" i="19"/>
  <c r="S25" i="19"/>
  <c r="S26" i="19"/>
  <c r="S27" i="19"/>
  <c r="S28" i="19"/>
  <c r="S29" i="19"/>
  <c r="S30" i="19"/>
  <c r="S31" i="19"/>
  <c r="S32" i="19"/>
  <c r="S33" i="19"/>
  <c r="S34" i="19"/>
  <c r="S35" i="19"/>
  <c r="S36" i="19"/>
  <c r="S37" i="19"/>
  <c r="S38" i="19"/>
  <c r="S39" i="19"/>
  <c r="S40" i="19"/>
  <c r="S41" i="19"/>
  <c r="S42" i="19"/>
  <c r="S43" i="19"/>
  <c r="S44" i="19"/>
  <c r="S45" i="19"/>
  <c r="S46" i="19"/>
  <c r="S47" i="19"/>
  <c r="S48" i="19"/>
  <c r="S49" i="19"/>
  <c r="S50" i="19"/>
  <c r="S51" i="19"/>
  <c r="S52" i="19"/>
  <c r="S53" i="19"/>
  <c r="S4" i="19"/>
  <c r="O5" i="19"/>
  <c r="O6" i="19"/>
  <c r="O7" i="19"/>
  <c r="O8" i="19"/>
  <c r="O9" i="19"/>
  <c r="O10" i="19"/>
  <c r="O11" i="19"/>
  <c r="O12" i="19"/>
  <c r="O13" i="19"/>
  <c r="O14" i="19"/>
  <c r="O15" i="19"/>
  <c r="O16" i="19"/>
  <c r="O17" i="19"/>
  <c r="O18" i="19"/>
  <c r="O19" i="19"/>
  <c r="O20" i="19"/>
  <c r="O21" i="19"/>
  <c r="O22" i="19"/>
  <c r="O23" i="19"/>
  <c r="O24" i="19"/>
  <c r="O25" i="19"/>
  <c r="O26" i="19"/>
  <c r="O27" i="19"/>
  <c r="O28" i="19"/>
  <c r="O29" i="19"/>
  <c r="O30" i="19"/>
  <c r="O31" i="19"/>
  <c r="O32" i="19"/>
  <c r="O33" i="19"/>
  <c r="O34" i="19"/>
  <c r="O35" i="19"/>
  <c r="O36" i="19"/>
  <c r="O37" i="19"/>
  <c r="O38" i="19"/>
  <c r="O39" i="19"/>
  <c r="O40" i="19"/>
  <c r="O41" i="19"/>
  <c r="O42" i="19"/>
  <c r="O43" i="19"/>
  <c r="O44" i="19"/>
  <c r="O45" i="19"/>
  <c r="O46" i="19"/>
  <c r="O47" i="19"/>
  <c r="O48" i="19"/>
  <c r="O49" i="19"/>
  <c r="O50" i="19"/>
  <c r="O51" i="19"/>
  <c r="O52" i="19"/>
  <c r="O53" i="19"/>
  <c r="O4" i="19"/>
  <c r="H4" i="32"/>
  <c r="H5" i="32"/>
  <c r="H6" i="32"/>
  <c r="H7" i="32"/>
  <c r="H8" i="32"/>
  <c r="H9" i="32"/>
  <c r="H10" i="32"/>
  <c r="H11" i="32"/>
  <c r="H12" i="32"/>
  <c r="H13" i="32"/>
  <c r="H14" i="32"/>
  <c r="H15" i="32"/>
  <c r="H16" i="32"/>
  <c r="H17" i="32"/>
  <c r="H18" i="32"/>
  <c r="H19" i="32"/>
  <c r="H20" i="32"/>
  <c r="H21" i="32"/>
  <c r="H22" i="32"/>
  <c r="H23" i="32"/>
  <c r="H24" i="32"/>
  <c r="H25" i="32"/>
  <c r="H26" i="32"/>
  <c r="H27" i="32"/>
  <c r="H28" i="32"/>
  <c r="H29" i="32"/>
  <c r="H30" i="32"/>
  <c r="H31" i="32"/>
  <c r="H32" i="32"/>
  <c r="H33" i="32"/>
  <c r="H34" i="32"/>
  <c r="H35" i="32"/>
  <c r="H36" i="32"/>
  <c r="H37" i="32"/>
  <c r="H38" i="32"/>
  <c r="H39" i="32"/>
  <c r="H40" i="32"/>
  <c r="H41" i="32"/>
  <c r="H42" i="32"/>
  <c r="H43" i="32"/>
  <c r="H44" i="32"/>
  <c r="H45" i="32"/>
  <c r="H46" i="32"/>
  <c r="H47" i="32"/>
  <c r="H48" i="32"/>
  <c r="H49" i="32"/>
  <c r="H50" i="32"/>
  <c r="H51" i="32"/>
  <c r="H52" i="32"/>
  <c r="H53" i="32"/>
  <c r="M4" i="32"/>
  <c r="M5" i="32"/>
  <c r="M6" i="32"/>
  <c r="M7" i="32"/>
  <c r="M8" i="32"/>
  <c r="M9" i="32"/>
  <c r="M10" i="32"/>
  <c r="M11" i="32"/>
  <c r="M12" i="32"/>
  <c r="M13" i="32"/>
  <c r="M14" i="32"/>
  <c r="M15" i="32"/>
  <c r="M16" i="32"/>
  <c r="M17" i="32"/>
  <c r="M18" i="32"/>
  <c r="M19" i="32"/>
  <c r="M20" i="32"/>
  <c r="M21" i="32"/>
  <c r="M22" i="32"/>
  <c r="M23" i="32"/>
  <c r="M24" i="32"/>
  <c r="M25" i="32"/>
  <c r="M26" i="32"/>
  <c r="M27" i="32"/>
  <c r="M28" i="32"/>
  <c r="M29" i="32"/>
  <c r="M30" i="32"/>
  <c r="M31" i="32"/>
  <c r="M32" i="32"/>
  <c r="M33" i="32"/>
  <c r="M34" i="32"/>
  <c r="M35" i="32"/>
  <c r="M36" i="32"/>
  <c r="M37" i="32"/>
  <c r="M38" i="32"/>
  <c r="M39" i="32"/>
  <c r="M40" i="32"/>
  <c r="M41" i="32"/>
  <c r="M42" i="32"/>
  <c r="M43" i="32"/>
  <c r="M44" i="32"/>
  <c r="M45" i="32"/>
  <c r="M46" i="32"/>
  <c r="M47" i="32"/>
  <c r="M48" i="32"/>
  <c r="M49" i="32"/>
  <c r="M50" i="32"/>
  <c r="M51" i="32"/>
  <c r="M52" i="32"/>
  <c r="M53" i="32"/>
  <c r="M3" i="32"/>
  <c r="H3" i="32"/>
  <c r="L4" i="28"/>
  <c r="L5" i="28"/>
  <c r="L6" i="28"/>
  <c r="L7" i="28"/>
  <c r="L8" i="28"/>
  <c r="L9" i="28"/>
  <c r="L10" i="28"/>
  <c r="L11" i="28"/>
  <c r="L12" i="28"/>
  <c r="L13" i="28"/>
  <c r="L14" i="28"/>
  <c r="L15" i="28"/>
  <c r="L16" i="28"/>
  <c r="L17" i="28"/>
  <c r="L18" i="28"/>
  <c r="L19" i="28"/>
  <c r="L20" i="28"/>
  <c r="L21" i="28"/>
  <c r="L22" i="28"/>
  <c r="L23" i="28"/>
  <c r="L24" i="28"/>
  <c r="L25" i="28"/>
  <c r="L26" i="28"/>
  <c r="L27" i="28"/>
  <c r="L28" i="28"/>
  <c r="L29" i="28"/>
  <c r="L30" i="28"/>
  <c r="L31" i="28"/>
  <c r="L32" i="28"/>
  <c r="L33" i="28"/>
  <c r="L34" i="28"/>
  <c r="L35" i="28"/>
  <c r="L36" i="28"/>
  <c r="L37" i="28"/>
  <c r="L38" i="28"/>
  <c r="L39" i="28"/>
  <c r="L40" i="28"/>
  <c r="L41" i="28"/>
  <c r="L42" i="28"/>
  <c r="L43" i="28"/>
  <c r="L44" i="28"/>
  <c r="L45" i="28"/>
  <c r="L46" i="28"/>
  <c r="L47" i="28"/>
  <c r="L48" i="28"/>
  <c r="L49" i="28"/>
  <c r="L50" i="28"/>
  <c r="L51" i="28"/>
  <c r="L52" i="28"/>
  <c r="L53" i="28"/>
  <c r="L3" i="28"/>
  <c r="G4" i="28"/>
  <c r="G5" i="28"/>
  <c r="G6" i="28"/>
  <c r="G7" i="28"/>
  <c r="G8" i="28"/>
  <c r="G9" i="28"/>
  <c r="G10" i="28"/>
  <c r="G11" i="28"/>
  <c r="G12" i="28"/>
  <c r="G13" i="28"/>
  <c r="G14" i="28"/>
  <c r="G15" i="28"/>
  <c r="G16" i="28"/>
  <c r="G17" i="28"/>
  <c r="G18" i="28"/>
  <c r="G19" i="28"/>
  <c r="G20" i="28"/>
  <c r="G21" i="28"/>
  <c r="G22" i="28"/>
  <c r="G23" i="28"/>
  <c r="G24" i="28"/>
  <c r="G25" i="28"/>
  <c r="G26" i="28"/>
  <c r="G27" i="28"/>
  <c r="G28" i="28"/>
  <c r="G29" i="28"/>
  <c r="G30" i="28"/>
  <c r="G31" i="28"/>
  <c r="G32" i="28"/>
  <c r="G33" i="28"/>
  <c r="G34" i="28"/>
  <c r="G35" i="28"/>
  <c r="G36" i="28"/>
  <c r="G37" i="28"/>
  <c r="G38" i="28"/>
  <c r="G39" i="28"/>
  <c r="G40" i="28"/>
  <c r="G41" i="28"/>
  <c r="G42" i="28"/>
  <c r="G43" i="28"/>
  <c r="G44" i="28"/>
  <c r="G45" i="28"/>
  <c r="G46" i="28"/>
  <c r="G47" i="28"/>
  <c r="G48" i="28"/>
  <c r="G49" i="28"/>
  <c r="G50" i="28"/>
  <c r="G51" i="28"/>
  <c r="G52" i="28"/>
  <c r="G53" i="28"/>
  <c r="G3" i="28"/>
  <c r="M4" i="23"/>
  <c r="M5" i="23"/>
  <c r="M6" i="23"/>
  <c r="M7" i="23"/>
  <c r="M8" i="23"/>
  <c r="M9" i="23"/>
  <c r="M10" i="23"/>
  <c r="M11" i="23"/>
  <c r="M12" i="23"/>
  <c r="M13" i="23"/>
  <c r="M14" i="23"/>
  <c r="M15" i="23"/>
  <c r="M16" i="23"/>
  <c r="M17" i="23"/>
  <c r="M18" i="23"/>
  <c r="M19" i="23"/>
  <c r="M20" i="23"/>
  <c r="M21" i="23"/>
  <c r="M22" i="23"/>
  <c r="M23" i="23"/>
  <c r="M24" i="23"/>
  <c r="M25" i="23"/>
  <c r="M26" i="23"/>
  <c r="M27" i="23"/>
  <c r="M28" i="23"/>
  <c r="M29" i="23"/>
  <c r="M30" i="23"/>
  <c r="M31" i="23"/>
  <c r="M32" i="23"/>
  <c r="M33" i="23"/>
  <c r="M34" i="23"/>
  <c r="M35" i="23"/>
  <c r="M36" i="23"/>
  <c r="M37" i="23"/>
  <c r="M38" i="23"/>
  <c r="M39" i="23"/>
  <c r="M40" i="23"/>
  <c r="M41" i="23"/>
  <c r="M42" i="23"/>
  <c r="M43" i="23"/>
  <c r="M44" i="23"/>
  <c r="M45" i="23"/>
  <c r="M46" i="23"/>
  <c r="M47" i="23"/>
  <c r="M48" i="23"/>
  <c r="M49" i="23"/>
  <c r="M50" i="23"/>
  <c r="M51" i="23"/>
  <c r="M52" i="23"/>
  <c r="M53" i="23"/>
  <c r="M3" i="23"/>
  <c r="H4" i="23"/>
  <c r="H5" i="23"/>
  <c r="H6" i="23"/>
  <c r="H7" i="23"/>
  <c r="H8" i="23"/>
  <c r="H9" i="23"/>
  <c r="H10" i="23"/>
  <c r="H11" i="23"/>
  <c r="H12" i="23"/>
  <c r="H13" i="23"/>
  <c r="H14" i="23"/>
  <c r="H15" i="23"/>
  <c r="H16" i="23"/>
  <c r="H17" i="23"/>
  <c r="H18" i="23"/>
  <c r="H19" i="23"/>
  <c r="H20" i="23"/>
  <c r="H21" i="23"/>
  <c r="H22" i="23"/>
  <c r="H23" i="23"/>
  <c r="H24" i="23"/>
  <c r="H25" i="23"/>
  <c r="H26" i="23"/>
  <c r="H27" i="23"/>
  <c r="H28" i="23"/>
  <c r="H29" i="23"/>
  <c r="H30" i="23"/>
  <c r="H31" i="23"/>
  <c r="H32" i="23"/>
  <c r="H33" i="23"/>
  <c r="H34" i="23"/>
  <c r="H35" i="23"/>
  <c r="H36" i="23"/>
  <c r="H37" i="23"/>
  <c r="H38" i="23"/>
  <c r="H39" i="23"/>
  <c r="H40" i="23"/>
  <c r="H41" i="23"/>
  <c r="H42" i="23"/>
  <c r="H43" i="23"/>
  <c r="H44" i="23"/>
  <c r="H45" i="23"/>
  <c r="H46" i="23"/>
  <c r="H47" i="23"/>
  <c r="H48" i="23"/>
  <c r="H49" i="23"/>
  <c r="H50" i="23"/>
  <c r="H51" i="23"/>
  <c r="H52" i="23"/>
  <c r="H53" i="23"/>
  <c r="H3" i="23"/>
  <c r="L4" i="26"/>
  <c r="L5" i="26"/>
  <c r="L6" i="26"/>
  <c r="L7" i="26"/>
  <c r="L8" i="26"/>
  <c r="L9" i="26"/>
  <c r="L10" i="26"/>
  <c r="L11" i="26"/>
  <c r="L12" i="26"/>
  <c r="L13" i="26"/>
  <c r="L14" i="26"/>
  <c r="L15" i="26"/>
  <c r="L16" i="26"/>
  <c r="L17" i="26"/>
  <c r="L18" i="26"/>
  <c r="L19" i="26"/>
  <c r="L20" i="26"/>
  <c r="L21" i="26"/>
  <c r="L22" i="26"/>
  <c r="L23" i="26"/>
  <c r="L24" i="26"/>
  <c r="L25" i="26"/>
  <c r="L26" i="26"/>
  <c r="L27" i="26"/>
  <c r="L28" i="26"/>
  <c r="L29" i="26"/>
  <c r="L30" i="26"/>
  <c r="L31" i="26"/>
  <c r="L32" i="26"/>
  <c r="L33" i="26"/>
  <c r="L34" i="26"/>
  <c r="L35" i="26"/>
  <c r="L36" i="26"/>
  <c r="L37" i="26"/>
  <c r="L38" i="26"/>
  <c r="L39" i="26"/>
  <c r="L40" i="26"/>
  <c r="L41" i="26"/>
  <c r="L42" i="26"/>
  <c r="L43" i="26"/>
  <c r="L44" i="26"/>
  <c r="L45" i="26"/>
  <c r="L46" i="26"/>
  <c r="L47" i="26"/>
  <c r="L48" i="26"/>
  <c r="L49" i="26"/>
  <c r="L50" i="26"/>
  <c r="L51" i="26"/>
  <c r="L52" i="26"/>
  <c r="L53" i="26"/>
  <c r="L3" i="26"/>
  <c r="G4" i="26"/>
  <c r="G5" i="26"/>
  <c r="G6" i="26"/>
  <c r="G7" i="26"/>
  <c r="G8" i="26"/>
  <c r="G9" i="26"/>
  <c r="G10" i="26"/>
  <c r="G11" i="26"/>
  <c r="G12" i="26"/>
  <c r="G13" i="26"/>
  <c r="G14" i="26"/>
  <c r="G15" i="26"/>
  <c r="G16" i="26"/>
  <c r="G17" i="26"/>
  <c r="G18" i="26"/>
  <c r="G19" i="26"/>
  <c r="G20" i="26"/>
  <c r="G21" i="26"/>
  <c r="G22" i="26"/>
  <c r="G23" i="26"/>
  <c r="G24" i="26"/>
  <c r="G25" i="26"/>
  <c r="G26" i="26"/>
  <c r="G27" i="26"/>
  <c r="G28" i="26"/>
  <c r="G29" i="26"/>
  <c r="G30" i="26"/>
  <c r="G31" i="26"/>
  <c r="G32" i="26"/>
  <c r="G33" i="26"/>
  <c r="G34" i="26"/>
  <c r="G35" i="26"/>
  <c r="G36" i="26"/>
  <c r="G37" i="26"/>
  <c r="G38" i="26"/>
  <c r="G39" i="26"/>
  <c r="G40" i="26"/>
  <c r="G41" i="26"/>
  <c r="G42" i="26"/>
  <c r="G43" i="26"/>
  <c r="G44" i="26"/>
  <c r="G45" i="26"/>
  <c r="G46" i="26"/>
  <c r="G47" i="26"/>
  <c r="G48" i="26"/>
  <c r="G49" i="26"/>
  <c r="G50" i="26"/>
  <c r="G51" i="26"/>
  <c r="G52" i="26"/>
  <c r="G53" i="26"/>
  <c r="G3" i="26"/>
  <c r="G4" i="25"/>
  <c r="G5" i="25"/>
  <c r="G6" i="25"/>
  <c r="G7" i="25"/>
  <c r="G8" i="25"/>
  <c r="G9" i="25"/>
  <c r="G10" i="25"/>
  <c r="G11" i="25"/>
  <c r="G12" i="25"/>
  <c r="G13" i="25"/>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L4" i="25"/>
  <c r="L5" i="25"/>
  <c r="L6" i="25"/>
  <c r="L7" i="25"/>
  <c r="L8" i="25"/>
  <c r="L9" i="25"/>
  <c r="L10" i="25"/>
  <c r="L11" i="25"/>
  <c r="L12" i="25"/>
  <c r="L13" i="25"/>
  <c r="L14" i="25"/>
  <c r="L15" i="25"/>
  <c r="L16" i="25"/>
  <c r="L17" i="25"/>
  <c r="L18" i="25"/>
  <c r="L19" i="25"/>
  <c r="L20" i="25"/>
  <c r="L21" i="25"/>
  <c r="L22" i="25"/>
  <c r="L23" i="25"/>
  <c r="L24" i="25"/>
  <c r="L25" i="25"/>
  <c r="L26" i="25"/>
  <c r="L27" i="25"/>
  <c r="L28" i="25"/>
  <c r="L29" i="25"/>
  <c r="L30" i="25"/>
  <c r="L31" i="25"/>
  <c r="L32" i="25"/>
  <c r="L33" i="25"/>
  <c r="L34" i="25"/>
  <c r="L35" i="25"/>
  <c r="L36" i="25"/>
  <c r="L37" i="25"/>
  <c r="L38" i="25"/>
  <c r="L39" i="25"/>
  <c r="L40" i="25"/>
  <c r="L41" i="25"/>
  <c r="L42" i="25"/>
  <c r="L43" i="25"/>
  <c r="L44" i="25"/>
  <c r="L45" i="25"/>
  <c r="L46" i="25"/>
  <c r="L47" i="25"/>
  <c r="L48" i="25"/>
  <c r="L49" i="25"/>
  <c r="L50" i="25"/>
  <c r="L51" i="25"/>
  <c r="L52" i="25"/>
  <c r="L53" i="25"/>
  <c r="L3" i="25"/>
  <c r="G3" i="25"/>
  <c r="M4" i="30"/>
  <c r="M5" i="30"/>
  <c r="M6" i="30"/>
  <c r="M7" i="30"/>
  <c r="M8" i="30"/>
  <c r="M9" i="30"/>
  <c r="M10" i="30"/>
  <c r="M11" i="30"/>
  <c r="M12" i="30"/>
  <c r="M13" i="30"/>
  <c r="M14" i="30"/>
  <c r="M15" i="30"/>
  <c r="M16" i="30"/>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3" i="30"/>
  <c r="H4" i="30"/>
  <c r="H5" i="30"/>
  <c r="H6" i="30"/>
  <c r="H7" i="30"/>
  <c r="H8" i="30"/>
  <c r="H9" i="30"/>
  <c r="H10" i="30"/>
  <c r="H11" i="30"/>
  <c r="H12" i="30"/>
  <c r="H13" i="30"/>
  <c r="H14" i="30"/>
  <c r="H15" i="30"/>
  <c r="H16" i="30"/>
  <c r="H17" i="30"/>
  <c r="H18" i="30"/>
  <c r="H19" i="30"/>
  <c r="H20" i="30"/>
  <c r="H21" i="30"/>
  <c r="H22" i="30"/>
  <c r="H23" i="30"/>
  <c r="H24" i="30"/>
  <c r="H25" i="30"/>
  <c r="H26" i="30"/>
  <c r="H27" i="30"/>
  <c r="H28" i="30"/>
  <c r="H29" i="30"/>
  <c r="H30" i="30"/>
  <c r="H31" i="30"/>
  <c r="H32" i="30"/>
  <c r="H33" i="30"/>
  <c r="H34" i="30"/>
  <c r="H35" i="30"/>
  <c r="H36" i="30"/>
  <c r="H37" i="30"/>
  <c r="H38" i="30"/>
  <c r="H39" i="30"/>
  <c r="H40" i="30"/>
  <c r="H41" i="30"/>
  <c r="H42" i="30"/>
  <c r="H43" i="30"/>
  <c r="H44" i="30"/>
  <c r="H45" i="30"/>
  <c r="H46" i="30"/>
  <c r="H47" i="30"/>
  <c r="H48" i="30"/>
  <c r="H49" i="30"/>
  <c r="H50" i="30"/>
  <c r="H51" i="30"/>
  <c r="H52" i="30"/>
  <c r="H53" i="30"/>
  <c r="H3" i="30"/>
  <c r="P4" i="6"/>
  <c r="P5" i="6"/>
  <c r="P6" i="6"/>
  <c r="P7" i="6"/>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3" i="6"/>
  <c r="R4" i="15"/>
  <c r="R5" i="15"/>
  <c r="R6" i="15"/>
  <c r="R7" i="15"/>
  <c r="R8" i="15"/>
  <c r="R9" i="15"/>
  <c r="R10" i="15"/>
  <c r="R11" i="15"/>
  <c r="R12" i="15"/>
  <c r="R13" i="15"/>
  <c r="R14" i="15"/>
  <c r="R15" i="15"/>
  <c r="R16" i="15"/>
  <c r="R17" i="15"/>
  <c r="R18" i="15"/>
  <c r="R19" i="15"/>
  <c r="R20" i="15"/>
  <c r="R21" i="15"/>
  <c r="R22" i="15"/>
  <c r="R23" i="15"/>
  <c r="R24" i="15"/>
  <c r="R25" i="15"/>
  <c r="R26" i="15"/>
  <c r="R27" i="15"/>
  <c r="R28" i="15"/>
  <c r="R29" i="15"/>
  <c r="R30" i="15"/>
  <c r="R31" i="15"/>
  <c r="R32" i="15"/>
  <c r="R33" i="15"/>
  <c r="R34" i="15"/>
  <c r="R35" i="15"/>
  <c r="R36" i="15"/>
  <c r="R37" i="15"/>
  <c r="R38" i="15"/>
  <c r="R39" i="15"/>
  <c r="R40" i="15"/>
  <c r="R41" i="15"/>
  <c r="R42" i="15"/>
  <c r="R43" i="15"/>
  <c r="R44" i="15"/>
  <c r="R45" i="15"/>
  <c r="R46" i="15"/>
  <c r="R47" i="15"/>
  <c r="R48" i="15"/>
  <c r="R49" i="15"/>
  <c r="R50" i="15"/>
  <c r="R51" i="15"/>
  <c r="R52" i="15"/>
  <c r="R53" i="15"/>
  <c r="R3" i="15"/>
  <c r="N4" i="14"/>
  <c r="N5" i="14"/>
  <c r="N6" i="14"/>
  <c r="N7" i="14"/>
  <c r="N8" i="14"/>
  <c r="N9" i="14"/>
  <c r="N10" i="14"/>
  <c r="N11"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3" i="14"/>
  <c r="U6" i="19"/>
  <c r="U7" i="19"/>
  <c r="U8" i="19"/>
  <c r="U9" i="19"/>
  <c r="U10" i="19"/>
  <c r="U11" i="19"/>
  <c r="U12" i="19"/>
  <c r="U13" i="19"/>
  <c r="U14" i="19"/>
  <c r="U15" i="19"/>
  <c r="U16" i="19"/>
  <c r="U17" i="19"/>
  <c r="U18" i="19"/>
  <c r="U19" i="19"/>
  <c r="U20" i="19"/>
  <c r="U21" i="19"/>
  <c r="U22" i="19"/>
  <c r="U23" i="19"/>
  <c r="U24" i="19"/>
  <c r="U25" i="19"/>
  <c r="U26" i="19"/>
  <c r="U27" i="19"/>
  <c r="U28" i="19"/>
  <c r="U29" i="19"/>
  <c r="U30" i="19"/>
  <c r="U31" i="19"/>
  <c r="U32" i="19"/>
  <c r="U33" i="19"/>
  <c r="U34" i="19"/>
  <c r="U35" i="19"/>
  <c r="U36" i="19"/>
  <c r="U37" i="19"/>
  <c r="U38" i="19"/>
  <c r="U39" i="19"/>
  <c r="U40" i="19"/>
  <c r="U41" i="19"/>
  <c r="U42" i="19"/>
  <c r="U43" i="19"/>
  <c r="U44" i="19"/>
  <c r="U45" i="19"/>
  <c r="U46" i="19"/>
  <c r="U47" i="19"/>
  <c r="U48" i="19"/>
  <c r="U49" i="19"/>
  <c r="U50" i="19"/>
  <c r="U51" i="19"/>
  <c r="U52" i="19"/>
  <c r="U53" i="19"/>
  <c r="O5" i="32"/>
  <c r="O6" i="32"/>
  <c r="O7" i="32"/>
  <c r="O8" i="32"/>
  <c r="O9" i="32"/>
  <c r="O10" i="32"/>
  <c r="O11" i="32"/>
  <c r="O12" i="32"/>
  <c r="O13" i="32"/>
  <c r="O14" i="32"/>
  <c r="O15" i="32"/>
  <c r="O16" i="32"/>
  <c r="O17" i="32"/>
  <c r="O18" i="32"/>
  <c r="O19" i="32"/>
  <c r="O20" i="32"/>
  <c r="O21" i="32"/>
  <c r="O22" i="32"/>
  <c r="O23" i="32"/>
  <c r="O24" i="32"/>
  <c r="O25" i="32"/>
  <c r="O26" i="32"/>
  <c r="O27" i="32"/>
  <c r="O28" i="32"/>
  <c r="O29" i="32"/>
  <c r="O30" i="32"/>
  <c r="O31" i="32"/>
  <c r="O32" i="32"/>
  <c r="O33" i="32"/>
  <c r="O34" i="32"/>
  <c r="O35" i="32"/>
  <c r="O36" i="32"/>
  <c r="O37" i="32"/>
  <c r="O38" i="32"/>
  <c r="O39" i="32"/>
  <c r="O40" i="32"/>
  <c r="O41" i="32"/>
  <c r="O42" i="32"/>
  <c r="O43" i="32"/>
  <c r="O44" i="32"/>
  <c r="O45" i="32"/>
  <c r="O46" i="32"/>
  <c r="O47" i="32"/>
  <c r="O48" i="32"/>
  <c r="O49" i="32"/>
  <c r="O50" i="32"/>
  <c r="O51" i="32"/>
  <c r="O52" i="32"/>
  <c r="O53" i="32"/>
  <c r="N4" i="28"/>
  <c r="N5" i="28"/>
  <c r="N6" i="28"/>
  <c r="N7" i="28"/>
  <c r="N8" i="28"/>
  <c r="N9" i="28"/>
  <c r="N10" i="28"/>
  <c r="N11" i="28"/>
  <c r="N12" i="28"/>
  <c r="N13" i="28"/>
  <c r="N14" i="28"/>
  <c r="N15" i="28"/>
  <c r="N16" i="28"/>
  <c r="N17" i="28"/>
  <c r="N18" i="28"/>
  <c r="N19" i="28"/>
  <c r="N20" i="28"/>
  <c r="N21" i="28"/>
  <c r="N22" i="28"/>
  <c r="N23" i="28"/>
  <c r="N24" i="28"/>
  <c r="N25" i="28"/>
  <c r="N26" i="28"/>
  <c r="N27" i="28"/>
  <c r="N28" i="28"/>
  <c r="N29" i="28"/>
  <c r="N30" i="28"/>
  <c r="N31" i="28"/>
  <c r="N32" i="28"/>
  <c r="N33" i="28"/>
  <c r="N34" i="28"/>
  <c r="N35" i="28"/>
  <c r="N36" i="28"/>
  <c r="N37" i="28"/>
  <c r="N38" i="28"/>
  <c r="N39" i="28"/>
  <c r="N40" i="28"/>
  <c r="N41" i="28"/>
  <c r="N42" i="28"/>
  <c r="N43" i="28"/>
  <c r="N44" i="28"/>
  <c r="N45" i="28"/>
  <c r="N46" i="28"/>
  <c r="N47" i="28"/>
  <c r="N48" i="28"/>
  <c r="N49" i="28"/>
  <c r="N50" i="28"/>
  <c r="N51" i="28"/>
  <c r="N52" i="28"/>
  <c r="N53" i="28"/>
  <c r="O6" i="23"/>
  <c r="O7" i="23"/>
  <c r="O8" i="23"/>
  <c r="O9" i="23"/>
  <c r="O10" i="23"/>
  <c r="O11" i="23"/>
  <c r="O12" i="23"/>
  <c r="O13" i="23"/>
  <c r="O14" i="23"/>
  <c r="O15" i="23"/>
  <c r="O16" i="23"/>
  <c r="O17" i="23"/>
  <c r="O18" i="23"/>
  <c r="O19" i="23"/>
  <c r="O20" i="23"/>
  <c r="O21" i="23"/>
  <c r="O22" i="23"/>
  <c r="O23" i="23"/>
  <c r="O24" i="23"/>
  <c r="O25" i="23"/>
  <c r="O26" i="23"/>
  <c r="O27" i="23"/>
  <c r="O28" i="23"/>
  <c r="O29" i="23"/>
  <c r="O30" i="23"/>
  <c r="O31" i="23"/>
  <c r="O32" i="23"/>
  <c r="O33" i="23"/>
  <c r="O34" i="23"/>
  <c r="O35" i="23"/>
  <c r="O36" i="23"/>
  <c r="O37" i="23"/>
  <c r="O38" i="23"/>
  <c r="O39" i="23"/>
  <c r="O40" i="23"/>
  <c r="O41" i="23"/>
  <c r="O42" i="23"/>
  <c r="O43" i="23"/>
  <c r="O44" i="23"/>
  <c r="O45" i="23"/>
  <c r="O46" i="23"/>
  <c r="O47" i="23"/>
  <c r="O48" i="23"/>
  <c r="O49" i="23"/>
  <c r="O50" i="23"/>
  <c r="O51" i="23"/>
  <c r="O52" i="23"/>
  <c r="O53" i="23"/>
  <c r="N6" i="26"/>
  <c r="N7" i="26"/>
  <c r="N8" i="26"/>
  <c r="N9" i="26"/>
  <c r="N10" i="26"/>
  <c r="N11" i="26"/>
  <c r="N12" i="26"/>
  <c r="N13" i="26"/>
  <c r="N14" i="26"/>
  <c r="N15" i="26"/>
  <c r="N16" i="26"/>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O5" i="30"/>
  <c r="O6" i="30"/>
  <c r="O7" i="30"/>
  <c r="O8" i="30"/>
  <c r="O9" i="30"/>
  <c r="O10" i="30"/>
  <c r="O11" i="30"/>
  <c r="O12" i="30"/>
  <c r="O13" i="30"/>
  <c r="O14" i="30"/>
  <c r="O15" i="30"/>
  <c r="O16" i="30"/>
  <c r="O17" i="30"/>
  <c r="O18" i="30"/>
  <c r="O19" i="30"/>
  <c r="O20" i="30"/>
  <c r="O21" i="30"/>
  <c r="O22" i="30"/>
  <c r="O23" i="30"/>
  <c r="O24" i="30"/>
  <c r="O25" i="30"/>
  <c r="O26" i="30"/>
  <c r="O27" i="30"/>
  <c r="O28" i="30"/>
  <c r="O29" i="30"/>
  <c r="O30" i="30"/>
  <c r="O31" i="30"/>
  <c r="O32" i="30"/>
  <c r="O33" i="30"/>
  <c r="O34" i="30"/>
  <c r="O35" i="30"/>
  <c r="O36" i="30"/>
  <c r="O37" i="30"/>
  <c r="O38" i="30"/>
  <c r="O39" i="30"/>
  <c r="O40" i="30"/>
  <c r="O41" i="30"/>
  <c r="O42" i="30"/>
  <c r="O43" i="30"/>
  <c r="O44" i="30"/>
  <c r="O45" i="30"/>
  <c r="O46" i="30"/>
  <c r="O47" i="30"/>
  <c r="O48" i="30"/>
  <c r="O49" i="30"/>
  <c r="O50" i="30"/>
  <c r="O51" i="30"/>
  <c r="O52" i="30"/>
  <c r="O53" i="30"/>
  <c r="N4" i="25"/>
  <c r="N5" i="25"/>
  <c r="N6" i="25"/>
  <c r="N7" i="25"/>
  <c r="N8" i="25"/>
  <c r="N9" i="25"/>
  <c r="N10" i="25"/>
  <c r="N11" i="25"/>
  <c r="N12" i="25"/>
  <c r="N13" i="25"/>
  <c r="N14" i="25"/>
  <c r="N15" i="25"/>
  <c r="N16" i="25"/>
  <c r="N17" i="25"/>
  <c r="N18" i="25"/>
  <c r="N19" i="25"/>
  <c r="N20" i="25"/>
  <c r="N21" i="25"/>
  <c r="N22" i="25"/>
  <c r="N23" i="25"/>
  <c r="N24" i="25"/>
  <c r="N25" i="25"/>
  <c r="N26" i="25"/>
  <c r="N27" i="25"/>
  <c r="N28" i="25"/>
  <c r="N29" i="25"/>
  <c r="N30" i="25"/>
  <c r="N31" i="25"/>
  <c r="N32" i="25"/>
  <c r="N33" i="25"/>
  <c r="N34" i="25"/>
  <c r="N35" i="25"/>
  <c r="N36" i="25"/>
  <c r="N37" i="25"/>
  <c r="N38" i="25"/>
  <c r="N39" i="25"/>
  <c r="N40" i="25"/>
  <c r="N41" i="25"/>
  <c r="N42" i="25"/>
  <c r="N43" i="25"/>
  <c r="N44" i="25"/>
  <c r="N45" i="25"/>
  <c r="N46" i="25"/>
  <c r="N47" i="25"/>
  <c r="N48" i="25"/>
  <c r="N49" i="25"/>
  <c r="N50" i="25"/>
  <c r="N51" i="25"/>
  <c r="N52" i="25"/>
  <c r="N53" i="25"/>
  <c r="U10" i="14"/>
  <c r="U11" i="14"/>
  <c r="U12" i="14"/>
  <c r="U13" i="14"/>
  <c r="U14" i="14"/>
  <c r="U15" i="14"/>
  <c r="U16" i="14"/>
  <c r="U17" i="14"/>
  <c r="U18" i="14"/>
  <c r="U19" i="14"/>
  <c r="U20" i="14"/>
  <c r="U21" i="14"/>
  <c r="U22" i="14"/>
  <c r="U23" i="14"/>
  <c r="U24" i="14"/>
  <c r="U25" i="14"/>
  <c r="U26" i="14"/>
  <c r="U27" i="14"/>
  <c r="U28" i="14"/>
  <c r="U29" i="14"/>
  <c r="U30" i="14"/>
  <c r="U31" i="14"/>
  <c r="U32" i="14"/>
  <c r="U33" i="14"/>
  <c r="U34" i="14"/>
  <c r="U35" i="14"/>
  <c r="U36" i="14"/>
  <c r="U37" i="14"/>
  <c r="U38" i="14"/>
  <c r="U39" i="14"/>
  <c r="U40" i="14"/>
  <c r="U41" i="14"/>
  <c r="U42" i="14"/>
  <c r="U43" i="14"/>
  <c r="U44" i="14"/>
  <c r="U45" i="14"/>
  <c r="U46" i="14"/>
  <c r="U47" i="14"/>
  <c r="U48" i="14"/>
  <c r="U49" i="14"/>
  <c r="U50" i="14"/>
  <c r="U51" i="14"/>
  <c r="U52" i="14"/>
  <c r="U53" i="14"/>
  <c r="X3" i="6" l="1"/>
  <c r="AG3" i="6"/>
  <c r="X4" i="6"/>
  <c r="AG4" i="6"/>
  <c r="X5" i="6"/>
  <c r="N53" i="32"/>
  <c r="N52" i="32"/>
  <c r="N51" i="32"/>
  <c r="T50" i="32"/>
  <c r="U50" i="32" s="1"/>
  <c r="V50" i="32" s="1"/>
  <c r="W50" i="32" s="1"/>
  <c r="X50" i="32" s="1"/>
  <c r="Y50" i="32" s="1"/>
  <c r="Z50" i="32" s="1"/>
  <c r="Q50" i="32"/>
  <c r="N50" i="32"/>
  <c r="T49" i="32"/>
  <c r="U49" i="32" s="1"/>
  <c r="V49" i="32" s="1"/>
  <c r="W49" i="32" s="1"/>
  <c r="X49" i="32" s="1"/>
  <c r="Y49" i="32" s="1"/>
  <c r="Z49" i="32" s="1"/>
  <c r="N49" i="32"/>
  <c r="N48" i="32"/>
  <c r="N47" i="32"/>
  <c r="N46" i="32"/>
  <c r="N45" i="32"/>
  <c r="N44" i="32"/>
  <c r="N43" i="32"/>
  <c r="T42" i="32"/>
  <c r="U42" i="32" s="1"/>
  <c r="V42" i="32" s="1"/>
  <c r="W42" i="32" s="1"/>
  <c r="X42" i="32" s="1"/>
  <c r="Y42" i="32" s="1"/>
  <c r="Z42" i="32" s="1"/>
  <c r="Q42" i="32"/>
  <c r="N42" i="32"/>
  <c r="T41" i="32"/>
  <c r="U41" i="32" s="1"/>
  <c r="V41" i="32" s="1"/>
  <c r="W41" i="32" s="1"/>
  <c r="X41" i="32" s="1"/>
  <c r="Y41" i="32" s="1"/>
  <c r="Z41" i="32" s="1"/>
  <c r="N41" i="32"/>
  <c r="N40" i="32"/>
  <c r="N39" i="32"/>
  <c r="N38" i="32"/>
  <c r="N37" i="32"/>
  <c r="N36" i="32"/>
  <c r="N35" i="32"/>
  <c r="T34" i="32"/>
  <c r="U34" i="32" s="1"/>
  <c r="V34" i="32" s="1"/>
  <c r="W34" i="32" s="1"/>
  <c r="X34" i="32" s="1"/>
  <c r="Y34" i="32" s="1"/>
  <c r="Z34" i="32" s="1"/>
  <c r="Q34" i="32"/>
  <c r="N34" i="32"/>
  <c r="N33" i="32"/>
  <c r="N32" i="32"/>
  <c r="N31" i="32"/>
  <c r="N30" i="32"/>
  <c r="N29" i="32"/>
  <c r="N28" i="32"/>
  <c r="N27" i="32"/>
  <c r="T26" i="32"/>
  <c r="U26" i="32" s="1"/>
  <c r="V26" i="32" s="1"/>
  <c r="W26" i="32" s="1"/>
  <c r="X26" i="32" s="1"/>
  <c r="Y26" i="32" s="1"/>
  <c r="Z26" i="32" s="1"/>
  <c r="Q26" i="32"/>
  <c r="N26" i="32"/>
  <c r="T25" i="32"/>
  <c r="U25" i="32" s="1"/>
  <c r="V25" i="32" s="1"/>
  <c r="W25" i="32" s="1"/>
  <c r="X25" i="32" s="1"/>
  <c r="Y25" i="32" s="1"/>
  <c r="Z25" i="32" s="1"/>
  <c r="N25" i="32"/>
  <c r="N24" i="32"/>
  <c r="N23" i="32"/>
  <c r="N22" i="32"/>
  <c r="N21" i="32"/>
  <c r="N20" i="32"/>
  <c r="N19" i="32"/>
  <c r="T18" i="32"/>
  <c r="U18" i="32" s="1"/>
  <c r="V18" i="32" s="1"/>
  <c r="W18" i="32" s="1"/>
  <c r="X18" i="32" s="1"/>
  <c r="Y18" i="32" s="1"/>
  <c r="Z18" i="32" s="1"/>
  <c r="Q18" i="32"/>
  <c r="N18" i="32"/>
  <c r="T17" i="32"/>
  <c r="U17" i="32" s="1"/>
  <c r="V17" i="32" s="1"/>
  <c r="W17" i="32" s="1"/>
  <c r="X17" i="32" s="1"/>
  <c r="Y17" i="32" s="1"/>
  <c r="Z17" i="32" s="1"/>
  <c r="N17" i="32"/>
  <c r="N16" i="32"/>
  <c r="N15" i="32"/>
  <c r="N14" i="32"/>
  <c r="N13" i="32"/>
  <c r="N12" i="32"/>
  <c r="N11" i="32"/>
  <c r="T10" i="32"/>
  <c r="U10" i="32" s="1"/>
  <c r="V10" i="32" s="1"/>
  <c r="W10" i="32" s="1"/>
  <c r="X10" i="32" s="1"/>
  <c r="Y10" i="32" s="1"/>
  <c r="Z10" i="32" s="1"/>
  <c r="Q10" i="32"/>
  <c r="N10" i="32"/>
  <c r="T9" i="32"/>
  <c r="U9" i="32" s="1"/>
  <c r="V9" i="32" s="1"/>
  <c r="W9" i="32" s="1"/>
  <c r="X9" i="32" s="1"/>
  <c r="Y9" i="32" s="1"/>
  <c r="Z9" i="32" s="1"/>
  <c r="N9" i="32"/>
  <c r="N8" i="32"/>
  <c r="N7" i="32"/>
  <c r="N6" i="32"/>
  <c r="N5" i="32"/>
  <c r="N3" i="32"/>
  <c r="O3" i="32" s="1"/>
  <c r="N53" i="30"/>
  <c r="N52" i="30"/>
  <c r="N51" i="30"/>
  <c r="N50" i="30"/>
  <c r="N49" i="30"/>
  <c r="T49" i="30" s="1"/>
  <c r="U49" i="30" s="1"/>
  <c r="V49" i="30" s="1"/>
  <c r="W49" i="30" s="1"/>
  <c r="X49" i="30" s="1"/>
  <c r="Y49" i="30" s="1"/>
  <c r="Z49" i="30" s="1"/>
  <c r="N48" i="30"/>
  <c r="N47" i="30"/>
  <c r="N46" i="30"/>
  <c r="N45" i="30"/>
  <c r="N44" i="30"/>
  <c r="N43" i="30"/>
  <c r="N42" i="30"/>
  <c r="N41" i="30"/>
  <c r="N40" i="30"/>
  <c r="N39" i="30"/>
  <c r="N38" i="30"/>
  <c r="N37" i="30"/>
  <c r="N36" i="30"/>
  <c r="N35" i="30"/>
  <c r="N34" i="30"/>
  <c r="N33" i="30"/>
  <c r="T33" i="30" s="1"/>
  <c r="U33" i="30" s="1"/>
  <c r="V33" i="30" s="1"/>
  <c r="W33" i="30" s="1"/>
  <c r="X33" i="30" s="1"/>
  <c r="Y33" i="30" s="1"/>
  <c r="Z33" i="30" s="1"/>
  <c r="N32" i="30"/>
  <c r="N31" i="30"/>
  <c r="N30" i="30"/>
  <c r="N29" i="30"/>
  <c r="N28" i="30"/>
  <c r="N27" i="30"/>
  <c r="N26" i="30"/>
  <c r="N25" i="30"/>
  <c r="N24" i="30"/>
  <c r="N23" i="30"/>
  <c r="Q23" i="30" s="1"/>
  <c r="N22" i="30"/>
  <c r="N21" i="30"/>
  <c r="N20" i="30"/>
  <c r="P20" i="30" s="1"/>
  <c r="N19" i="30"/>
  <c r="N18" i="30"/>
  <c r="N17" i="30"/>
  <c r="N16" i="30"/>
  <c r="N15" i="30"/>
  <c r="N14" i="30"/>
  <c r="N13" i="30"/>
  <c r="N12" i="30"/>
  <c r="N11" i="30"/>
  <c r="N10" i="30"/>
  <c r="N9" i="30"/>
  <c r="N8" i="30"/>
  <c r="N7" i="30"/>
  <c r="N6" i="30"/>
  <c r="N5" i="30"/>
  <c r="N4" i="30"/>
  <c r="M53" i="28"/>
  <c r="M52" i="28"/>
  <c r="M51" i="28"/>
  <c r="M50" i="28"/>
  <c r="M49" i="28"/>
  <c r="M48" i="28"/>
  <c r="M47" i="28"/>
  <c r="M46" i="28"/>
  <c r="M45" i="28"/>
  <c r="M44" i="28"/>
  <c r="M43" i="28"/>
  <c r="M42" i="28"/>
  <c r="M41" i="28"/>
  <c r="M40" i="28"/>
  <c r="M39" i="28"/>
  <c r="M38" i="28"/>
  <c r="M37" i="28"/>
  <c r="M36" i="28"/>
  <c r="M35" i="28"/>
  <c r="M34" i="28"/>
  <c r="M33" i="28"/>
  <c r="M32" i="28"/>
  <c r="M31" i="28"/>
  <c r="M30" i="28"/>
  <c r="M29" i="28"/>
  <c r="M28" i="28"/>
  <c r="M27" i="28"/>
  <c r="M26" i="28"/>
  <c r="M25" i="28"/>
  <c r="M24" i="28"/>
  <c r="M23" i="28"/>
  <c r="M22" i="28"/>
  <c r="M21" i="28"/>
  <c r="M20" i="28"/>
  <c r="O20" i="28" s="1"/>
  <c r="M19" i="28"/>
  <c r="M18" i="28"/>
  <c r="M17" i="28"/>
  <c r="M16" i="28"/>
  <c r="M15" i="28"/>
  <c r="P15" i="28" s="1"/>
  <c r="M14" i="28"/>
  <c r="M13" i="28"/>
  <c r="M12" i="28"/>
  <c r="M11" i="28"/>
  <c r="M10" i="28"/>
  <c r="S10" i="28" s="1"/>
  <c r="T10" i="28" s="1"/>
  <c r="U10" i="28" s="1"/>
  <c r="V10" i="28" s="1"/>
  <c r="W10" i="28" s="1"/>
  <c r="X10" i="28" s="1"/>
  <c r="Y10" i="28" s="1"/>
  <c r="M9" i="28"/>
  <c r="M8" i="28"/>
  <c r="M7" i="28"/>
  <c r="M6" i="28"/>
  <c r="S6" i="28" s="1"/>
  <c r="T6" i="28" s="1"/>
  <c r="U6" i="28" s="1"/>
  <c r="V6" i="28" s="1"/>
  <c r="W6" i="28" s="1"/>
  <c r="X6" i="28" s="1"/>
  <c r="Y6" i="28" s="1"/>
  <c r="M5" i="28"/>
  <c r="M4" i="28"/>
  <c r="M3" i="28"/>
  <c r="M53" i="26"/>
  <c r="M52" i="26"/>
  <c r="M51" i="26"/>
  <c r="M50" i="26"/>
  <c r="P50" i="26" s="1"/>
  <c r="M49" i="26"/>
  <c r="S49" i="26" s="1"/>
  <c r="T49" i="26" s="1"/>
  <c r="U49" i="26" s="1"/>
  <c r="V49" i="26" s="1"/>
  <c r="W49" i="26" s="1"/>
  <c r="X49" i="26" s="1"/>
  <c r="Y49" i="26" s="1"/>
  <c r="M48" i="26"/>
  <c r="M47" i="26"/>
  <c r="M46" i="26"/>
  <c r="M45" i="26"/>
  <c r="M44" i="26"/>
  <c r="M43" i="26"/>
  <c r="M42" i="26"/>
  <c r="S42" i="26" s="1"/>
  <c r="T42" i="26" s="1"/>
  <c r="U42" i="26" s="1"/>
  <c r="V42" i="26" s="1"/>
  <c r="W42" i="26" s="1"/>
  <c r="X42" i="26" s="1"/>
  <c r="Y42" i="26" s="1"/>
  <c r="M41" i="26"/>
  <c r="M40" i="26"/>
  <c r="P40" i="26" s="1"/>
  <c r="M39" i="26"/>
  <c r="M38" i="26"/>
  <c r="O38" i="26" s="1"/>
  <c r="M37" i="26"/>
  <c r="O37" i="26" s="1"/>
  <c r="M36" i="26"/>
  <c r="P36" i="26" s="1"/>
  <c r="M35" i="26"/>
  <c r="S34" i="26"/>
  <c r="T34" i="26" s="1"/>
  <c r="U34" i="26" s="1"/>
  <c r="V34" i="26" s="1"/>
  <c r="W34" i="26" s="1"/>
  <c r="X34" i="26" s="1"/>
  <c r="Y34" i="26" s="1"/>
  <c r="M34" i="26"/>
  <c r="M33" i="26"/>
  <c r="M32" i="26"/>
  <c r="P32" i="26" s="1"/>
  <c r="M31" i="26"/>
  <c r="P31" i="26" s="1"/>
  <c r="M30" i="26"/>
  <c r="M29" i="26"/>
  <c r="O29" i="26" s="1"/>
  <c r="M28" i="26"/>
  <c r="P28" i="26" s="1"/>
  <c r="M27" i="26"/>
  <c r="M26" i="26"/>
  <c r="S26" i="26" s="1"/>
  <c r="T26" i="26" s="1"/>
  <c r="U26" i="26" s="1"/>
  <c r="V26" i="26" s="1"/>
  <c r="W26" i="26" s="1"/>
  <c r="X26" i="26" s="1"/>
  <c r="Y26" i="26" s="1"/>
  <c r="M25" i="26"/>
  <c r="M24" i="26"/>
  <c r="P24" i="26" s="1"/>
  <c r="M23" i="26"/>
  <c r="M22" i="26"/>
  <c r="O22" i="26" s="1"/>
  <c r="M21" i="26"/>
  <c r="M20" i="26"/>
  <c r="P20" i="26" s="1"/>
  <c r="M19" i="26"/>
  <c r="M18" i="26"/>
  <c r="M17" i="26"/>
  <c r="M16" i="26"/>
  <c r="P16" i="26" s="1"/>
  <c r="M15" i="26"/>
  <c r="M14" i="26"/>
  <c r="M13" i="26"/>
  <c r="O13" i="26" s="1"/>
  <c r="M12" i="26"/>
  <c r="P12" i="26" s="1"/>
  <c r="M11" i="26"/>
  <c r="M10" i="26"/>
  <c r="M9" i="26"/>
  <c r="M8" i="26"/>
  <c r="M7" i="26"/>
  <c r="M6" i="26"/>
  <c r="M5" i="26"/>
  <c r="M4" i="26"/>
  <c r="M3" i="26"/>
  <c r="N3" i="26" s="1"/>
  <c r="M53" i="25"/>
  <c r="M52" i="25"/>
  <c r="M51" i="25"/>
  <c r="M50" i="25"/>
  <c r="M49" i="25"/>
  <c r="P49" i="25" s="1"/>
  <c r="M48" i="25"/>
  <c r="M47" i="25"/>
  <c r="P47" i="25" s="1"/>
  <c r="M46" i="25"/>
  <c r="M45" i="25"/>
  <c r="M44" i="25"/>
  <c r="M43" i="25"/>
  <c r="M42" i="25"/>
  <c r="M41" i="25"/>
  <c r="M40" i="25"/>
  <c r="M39" i="25"/>
  <c r="P39" i="25" s="1"/>
  <c r="M38" i="25"/>
  <c r="M37" i="25"/>
  <c r="M36" i="25"/>
  <c r="M35" i="25"/>
  <c r="M34" i="25"/>
  <c r="M33" i="25"/>
  <c r="M32" i="25"/>
  <c r="M31" i="25"/>
  <c r="M30" i="25"/>
  <c r="M29" i="25"/>
  <c r="M28" i="25"/>
  <c r="M27" i="25"/>
  <c r="M26" i="25"/>
  <c r="S26" i="25" s="1"/>
  <c r="T26" i="25" s="1"/>
  <c r="U26" i="25" s="1"/>
  <c r="V26" i="25" s="1"/>
  <c r="W26" i="25" s="1"/>
  <c r="X26" i="25" s="1"/>
  <c r="Y26" i="25" s="1"/>
  <c r="M25" i="25"/>
  <c r="M24" i="25"/>
  <c r="M23" i="25"/>
  <c r="P23" i="25" s="1"/>
  <c r="M22" i="25"/>
  <c r="M21" i="25"/>
  <c r="M20" i="25"/>
  <c r="P20" i="25" s="1"/>
  <c r="M19" i="25"/>
  <c r="M18" i="25"/>
  <c r="M17" i="25"/>
  <c r="M16" i="25"/>
  <c r="M15" i="25"/>
  <c r="M14" i="25"/>
  <c r="M13" i="25"/>
  <c r="M12" i="25"/>
  <c r="P12" i="25" s="1"/>
  <c r="M11" i="25"/>
  <c r="M10" i="25"/>
  <c r="S10" i="25" s="1"/>
  <c r="T10" i="25" s="1"/>
  <c r="U10" i="25" s="1"/>
  <c r="V10" i="25" s="1"/>
  <c r="W10" i="25" s="1"/>
  <c r="X10" i="25" s="1"/>
  <c r="Y10" i="25" s="1"/>
  <c r="M9" i="25"/>
  <c r="M8" i="25"/>
  <c r="M7" i="25"/>
  <c r="P7" i="25" s="1"/>
  <c r="M6" i="25"/>
  <c r="M5" i="25"/>
  <c r="M4" i="25"/>
  <c r="P4" i="25" s="1"/>
  <c r="N53" i="23"/>
  <c r="N52" i="23"/>
  <c r="N51" i="23"/>
  <c r="N50" i="23"/>
  <c r="T50" i="23" s="1"/>
  <c r="U50" i="23" s="1"/>
  <c r="V50" i="23" s="1"/>
  <c r="W50" i="23" s="1"/>
  <c r="X50" i="23" s="1"/>
  <c r="Y50" i="23" s="1"/>
  <c r="Z50" i="23" s="1"/>
  <c r="N49" i="23"/>
  <c r="N48" i="23"/>
  <c r="N47" i="23"/>
  <c r="Q47" i="23" s="1"/>
  <c r="N46" i="23"/>
  <c r="N45" i="23"/>
  <c r="N44" i="23"/>
  <c r="N43" i="23"/>
  <c r="N42" i="23"/>
  <c r="T42" i="23" s="1"/>
  <c r="U42" i="23" s="1"/>
  <c r="V42" i="23" s="1"/>
  <c r="W42" i="23" s="1"/>
  <c r="X42" i="23" s="1"/>
  <c r="Y42" i="23" s="1"/>
  <c r="Z42" i="23" s="1"/>
  <c r="N41" i="23"/>
  <c r="N40" i="23"/>
  <c r="N39" i="23"/>
  <c r="Q39" i="23" s="1"/>
  <c r="N38" i="23"/>
  <c r="N37" i="23"/>
  <c r="N36" i="23"/>
  <c r="P36" i="23" s="1"/>
  <c r="N35" i="23"/>
  <c r="N34" i="23"/>
  <c r="T34" i="23" s="1"/>
  <c r="U34" i="23" s="1"/>
  <c r="V34" i="23" s="1"/>
  <c r="W34" i="23" s="1"/>
  <c r="X34" i="23" s="1"/>
  <c r="Y34" i="23" s="1"/>
  <c r="Z34" i="23" s="1"/>
  <c r="N33" i="23"/>
  <c r="N32" i="23"/>
  <c r="N31" i="23"/>
  <c r="N30" i="23"/>
  <c r="N29" i="23"/>
  <c r="N28" i="23"/>
  <c r="P28" i="23" s="1"/>
  <c r="N27" i="23"/>
  <c r="N26" i="23"/>
  <c r="N25" i="23"/>
  <c r="N24" i="23"/>
  <c r="N23" i="23"/>
  <c r="Q23" i="23" s="1"/>
  <c r="N22" i="23"/>
  <c r="N21" i="23"/>
  <c r="N20" i="23"/>
  <c r="P20" i="23" s="1"/>
  <c r="N19" i="23"/>
  <c r="N18" i="23"/>
  <c r="N17" i="23"/>
  <c r="N16" i="23"/>
  <c r="N15" i="23"/>
  <c r="P15" i="23" s="1"/>
  <c r="N14" i="23"/>
  <c r="N13" i="23"/>
  <c r="N12" i="23"/>
  <c r="T12" i="23" s="1"/>
  <c r="U12" i="23" s="1"/>
  <c r="V12" i="23" s="1"/>
  <c r="W12" i="23" s="1"/>
  <c r="X12" i="23" s="1"/>
  <c r="Y12" i="23" s="1"/>
  <c r="Z12" i="23" s="1"/>
  <c r="N11" i="23"/>
  <c r="N10" i="23"/>
  <c r="T10" i="23" s="1"/>
  <c r="U10" i="23" s="1"/>
  <c r="V10" i="23" s="1"/>
  <c r="W10" i="23" s="1"/>
  <c r="X10" i="23" s="1"/>
  <c r="Y10" i="23" s="1"/>
  <c r="Z10" i="23" s="1"/>
  <c r="N9" i="23"/>
  <c r="P9" i="23" s="1"/>
  <c r="N8" i="23"/>
  <c r="N7" i="23"/>
  <c r="P7" i="23" s="1"/>
  <c r="N6" i="23"/>
  <c r="N4" i="23"/>
  <c r="N3" i="23"/>
  <c r="O3" i="23" s="1"/>
  <c r="N4" i="32" l="1"/>
  <c r="O4" i="32" s="1"/>
  <c r="T4" i="32" s="1"/>
  <c r="U4" i="32" s="1"/>
  <c r="V4" i="32" s="1"/>
  <c r="W4" i="32" s="1"/>
  <c r="X4" i="32" s="1"/>
  <c r="Y4" i="32" s="1"/>
  <c r="Z4" i="32" s="1"/>
  <c r="N3" i="28"/>
  <c r="P3" i="28" s="1"/>
  <c r="N5" i="23"/>
  <c r="O5" i="23" s="1"/>
  <c r="T5" i="23" s="1"/>
  <c r="U5" i="23" s="1"/>
  <c r="V5" i="23" s="1"/>
  <c r="W5" i="23" s="1"/>
  <c r="X5" i="23" s="1"/>
  <c r="Y5" i="23" s="1"/>
  <c r="Z5" i="23" s="1"/>
  <c r="N4" i="26"/>
  <c r="P4" i="26" s="1"/>
  <c r="N5" i="26"/>
  <c r="O5" i="26" s="1"/>
  <c r="M3" i="25"/>
  <c r="N3" i="25" s="1"/>
  <c r="O3" i="25" s="1"/>
  <c r="O4" i="30"/>
  <c r="P4" i="30" s="1"/>
  <c r="O4" i="23"/>
  <c r="T4" i="23" s="1"/>
  <c r="U4" i="23" s="1"/>
  <c r="V4" i="23" s="1"/>
  <c r="W4" i="23" s="1"/>
  <c r="X4" i="23" s="1"/>
  <c r="Y4" i="23" s="1"/>
  <c r="Z4" i="23" s="1"/>
  <c r="T12" i="32"/>
  <c r="U12" i="32" s="1"/>
  <c r="V12" i="32" s="1"/>
  <c r="W12" i="32" s="1"/>
  <c r="X12" i="32" s="1"/>
  <c r="Y12" i="32" s="1"/>
  <c r="Z12" i="32" s="1"/>
  <c r="Q12" i="32"/>
  <c r="P12" i="32"/>
  <c r="T40" i="32"/>
  <c r="U40" i="32" s="1"/>
  <c r="V40" i="32" s="1"/>
  <c r="W40" i="32" s="1"/>
  <c r="X40" i="32" s="1"/>
  <c r="Y40" i="32" s="1"/>
  <c r="Z40" i="32" s="1"/>
  <c r="Q40" i="32"/>
  <c r="P40" i="32"/>
  <c r="P7" i="32"/>
  <c r="T7" i="32"/>
  <c r="U7" i="32" s="1"/>
  <c r="V7" i="32" s="1"/>
  <c r="W7" i="32" s="1"/>
  <c r="X7" i="32" s="1"/>
  <c r="Y7" i="32" s="1"/>
  <c r="Z7" i="32" s="1"/>
  <c r="Q7" i="32"/>
  <c r="T21" i="32"/>
  <c r="U21" i="32" s="1"/>
  <c r="V21" i="32" s="1"/>
  <c r="W21" i="32" s="1"/>
  <c r="X21" i="32" s="1"/>
  <c r="Y21" i="32" s="1"/>
  <c r="Z21" i="32" s="1"/>
  <c r="Q21" i="32"/>
  <c r="P21" i="32"/>
  <c r="T29" i="32"/>
  <c r="U29" i="32" s="1"/>
  <c r="V29" i="32" s="1"/>
  <c r="W29" i="32" s="1"/>
  <c r="X29" i="32" s="1"/>
  <c r="Y29" i="32" s="1"/>
  <c r="Z29" i="32" s="1"/>
  <c r="Q29" i="32"/>
  <c r="P29" i="32"/>
  <c r="T13" i="32"/>
  <c r="U13" i="32" s="1"/>
  <c r="V13" i="32" s="1"/>
  <c r="W13" i="32" s="1"/>
  <c r="X13" i="32" s="1"/>
  <c r="Y13" i="32" s="1"/>
  <c r="Z13" i="32" s="1"/>
  <c r="Q13" i="32"/>
  <c r="P13" i="32"/>
  <c r="T16" i="32"/>
  <c r="U16" i="32" s="1"/>
  <c r="V16" i="32" s="1"/>
  <c r="W16" i="32" s="1"/>
  <c r="X16" i="32" s="1"/>
  <c r="Y16" i="32" s="1"/>
  <c r="Z16" i="32" s="1"/>
  <c r="Q16" i="32"/>
  <c r="P16" i="32"/>
  <c r="T24" i="32"/>
  <c r="U24" i="32" s="1"/>
  <c r="V24" i="32" s="1"/>
  <c r="W24" i="32" s="1"/>
  <c r="X24" i="32" s="1"/>
  <c r="Y24" i="32" s="1"/>
  <c r="Z24" i="32" s="1"/>
  <c r="Q24" i="32"/>
  <c r="P24" i="32"/>
  <c r="T32" i="32"/>
  <c r="U32" i="32" s="1"/>
  <c r="V32" i="32" s="1"/>
  <c r="W32" i="32" s="1"/>
  <c r="X32" i="32" s="1"/>
  <c r="Y32" i="32" s="1"/>
  <c r="Z32" i="32" s="1"/>
  <c r="Q32" i="32"/>
  <c r="P32" i="32"/>
  <c r="T38" i="32"/>
  <c r="U38" i="32" s="1"/>
  <c r="V38" i="32" s="1"/>
  <c r="W38" i="32" s="1"/>
  <c r="X38" i="32" s="1"/>
  <c r="Y38" i="32" s="1"/>
  <c r="Z38" i="32" s="1"/>
  <c r="Q38" i="32"/>
  <c r="P38" i="32"/>
  <c r="T46" i="32"/>
  <c r="U46" i="32" s="1"/>
  <c r="V46" i="32" s="1"/>
  <c r="W46" i="32" s="1"/>
  <c r="X46" i="32" s="1"/>
  <c r="Y46" i="32" s="1"/>
  <c r="Z46" i="32" s="1"/>
  <c r="Q46" i="32"/>
  <c r="P46" i="32"/>
  <c r="P15" i="32"/>
  <c r="T15" i="32"/>
  <c r="U15" i="32" s="1"/>
  <c r="V15" i="32" s="1"/>
  <c r="W15" i="32" s="1"/>
  <c r="X15" i="32" s="1"/>
  <c r="Y15" i="32" s="1"/>
  <c r="Z15" i="32" s="1"/>
  <c r="Q15" i="32"/>
  <c r="T5" i="32"/>
  <c r="U5" i="32" s="1"/>
  <c r="V5" i="32" s="1"/>
  <c r="W5" i="32" s="1"/>
  <c r="X5" i="32" s="1"/>
  <c r="Y5" i="32" s="1"/>
  <c r="Z5" i="32" s="1"/>
  <c r="Q5" i="32"/>
  <c r="P5" i="32"/>
  <c r="T8" i="32"/>
  <c r="U8" i="32" s="1"/>
  <c r="V8" i="32" s="1"/>
  <c r="W8" i="32" s="1"/>
  <c r="X8" i="32" s="1"/>
  <c r="Y8" i="32" s="1"/>
  <c r="Z8" i="32" s="1"/>
  <c r="Q8" i="32"/>
  <c r="P8" i="32"/>
  <c r="T35" i="32"/>
  <c r="U35" i="32" s="1"/>
  <c r="V35" i="32" s="1"/>
  <c r="W35" i="32" s="1"/>
  <c r="X35" i="32" s="1"/>
  <c r="Y35" i="32" s="1"/>
  <c r="Z35" i="32" s="1"/>
  <c r="Q35" i="32"/>
  <c r="P35" i="32"/>
  <c r="T43" i="32"/>
  <c r="U43" i="32" s="1"/>
  <c r="V43" i="32" s="1"/>
  <c r="W43" i="32" s="1"/>
  <c r="X43" i="32" s="1"/>
  <c r="Y43" i="32" s="1"/>
  <c r="Z43" i="32" s="1"/>
  <c r="Q43" i="32"/>
  <c r="P43" i="32"/>
  <c r="T51" i="32"/>
  <c r="U51" i="32" s="1"/>
  <c r="V51" i="32" s="1"/>
  <c r="W51" i="32" s="1"/>
  <c r="X51" i="32" s="1"/>
  <c r="Y51" i="32" s="1"/>
  <c r="Z51" i="32" s="1"/>
  <c r="Q51" i="32"/>
  <c r="P51" i="32"/>
  <c r="T14" i="32"/>
  <c r="U14" i="32" s="1"/>
  <c r="V14" i="32" s="1"/>
  <c r="W14" i="32" s="1"/>
  <c r="X14" i="32" s="1"/>
  <c r="Y14" i="32" s="1"/>
  <c r="Z14" i="32" s="1"/>
  <c r="Q14" i="32"/>
  <c r="P14" i="32"/>
  <c r="T48" i="32"/>
  <c r="U48" i="32" s="1"/>
  <c r="V48" i="32" s="1"/>
  <c r="W48" i="32" s="1"/>
  <c r="X48" i="32" s="1"/>
  <c r="Y48" i="32" s="1"/>
  <c r="Z48" i="32" s="1"/>
  <c r="Q48" i="32"/>
  <c r="P48" i="32"/>
  <c r="T22" i="32"/>
  <c r="U22" i="32" s="1"/>
  <c r="V22" i="32" s="1"/>
  <c r="W22" i="32" s="1"/>
  <c r="X22" i="32" s="1"/>
  <c r="Y22" i="32" s="1"/>
  <c r="Z22" i="32" s="1"/>
  <c r="Q22" i="32"/>
  <c r="P22" i="32"/>
  <c r="T30" i="32"/>
  <c r="U30" i="32" s="1"/>
  <c r="V30" i="32" s="1"/>
  <c r="W30" i="32" s="1"/>
  <c r="X30" i="32" s="1"/>
  <c r="Y30" i="32" s="1"/>
  <c r="Z30" i="32" s="1"/>
  <c r="Q30" i="32"/>
  <c r="P30" i="32"/>
  <c r="T33" i="32"/>
  <c r="U33" i="32" s="1"/>
  <c r="V33" i="32" s="1"/>
  <c r="W33" i="32" s="1"/>
  <c r="X33" i="32" s="1"/>
  <c r="Y33" i="32" s="1"/>
  <c r="Z33" i="32" s="1"/>
  <c r="Q33" i="32"/>
  <c r="P33" i="32"/>
  <c r="T19" i="32"/>
  <c r="U19" i="32" s="1"/>
  <c r="V19" i="32" s="1"/>
  <c r="W19" i="32" s="1"/>
  <c r="X19" i="32" s="1"/>
  <c r="Y19" i="32" s="1"/>
  <c r="Z19" i="32" s="1"/>
  <c r="Q19" i="32"/>
  <c r="P19" i="32"/>
  <c r="T27" i="32"/>
  <c r="U27" i="32" s="1"/>
  <c r="V27" i="32" s="1"/>
  <c r="W27" i="32" s="1"/>
  <c r="X27" i="32" s="1"/>
  <c r="Y27" i="32" s="1"/>
  <c r="Z27" i="32" s="1"/>
  <c r="Q27" i="32"/>
  <c r="P27" i="32"/>
  <c r="P36" i="32"/>
  <c r="T36" i="32"/>
  <c r="U36" i="32" s="1"/>
  <c r="V36" i="32" s="1"/>
  <c r="W36" i="32" s="1"/>
  <c r="X36" i="32" s="1"/>
  <c r="Y36" i="32" s="1"/>
  <c r="Z36" i="32" s="1"/>
  <c r="Q36" i="32"/>
  <c r="P39" i="32"/>
  <c r="Q39" i="32"/>
  <c r="T39" i="32"/>
  <c r="U39" i="32" s="1"/>
  <c r="V39" i="32" s="1"/>
  <c r="W39" i="32" s="1"/>
  <c r="X39" i="32" s="1"/>
  <c r="Y39" i="32" s="1"/>
  <c r="Z39" i="32" s="1"/>
  <c r="T44" i="32"/>
  <c r="U44" i="32" s="1"/>
  <c r="V44" i="32" s="1"/>
  <c r="W44" i="32" s="1"/>
  <c r="X44" i="32" s="1"/>
  <c r="Y44" i="32" s="1"/>
  <c r="Z44" i="32" s="1"/>
  <c r="Q44" i="32"/>
  <c r="P44" i="32"/>
  <c r="P47" i="32"/>
  <c r="Q47" i="32"/>
  <c r="T47" i="32"/>
  <c r="U47" i="32" s="1"/>
  <c r="V47" i="32" s="1"/>
  <c r="W47" i="32" s="1"/>
  <c r="X47" i="32" s="1"/>
  <c r="Y47" i="32" s="1"/>
  <c r="Z47" i="32" s="1"/>
  <c r="T52" i="32"/>
  <c r="U52" i="32" s="1"/>
  <c r="V52" i="32" s="1"/>
  <c r="W52" i="32" s="1"/>
  <c r="X52" i="32" s="1"/>
  <c r="Y52" i="32" s="1"/>
  <c r="Z52" i="32" s="1"/>
  <c r="P52" i="32"/>
  <c r="Q52" i="32"/>
  <c r="T11" i="32"/>
  <c r="U11" i="32" s="1"/>
  <c r="V11" i="32" s="1"/>
  <c r="W11" i="32" s="1"/>
  <c r="X11" i="32" s="1"/>
  <c r="Y11" i="32" s="1"/>
  <c r="Z11" i="32" s="1"/>
  <c r="Q11" i="32"/>
  <c r="P11" i="32"/>
  <c r="T3" i="32"/>
  <c r="U3" i="32" s="1"/>
  <c r="Q3" i="32"/>
  <c r="P3" i="32"/>
  <c r="T6" i="32"/>
  <c r="U6" i="32" s="1"/>
  <c r="V6" i="32" s="1"/>
  <c r="W6" i="32" s="1"/>
  <c r="X6" i="32" s="1"/>
  <c r="Y6" i="32" s="1"/>
  <c r="Z6" i="32" s="1"/>
  <c r="Q6" i="32"/>
  <c r="P6" i="32"/>
  <c r="P20" i="32"/>
  <c r="T20" i="32"/>
  <c r="U20" i="32" s="1"/>
  <c r="V20" i="32" s="1"/>
  <c r="W20" i="32" s="1"/>
  <c r="X20" i="32" s="1"/>
  <c r="Y20" i="32" s="1"/>
  <c r="Z20" i="32" s="1"/>
  <c r="Q20" i="32"/>
  <c r="P23" i="32"/>
  <c r="Q23" i="32"/>
  <c r="T23" i="32"/>
  <c r="U23" i="32" s="1"/>
  <c r="V23" i="32" s="1"/>
  <c r="W23" i="32" s="1"/>
  <c r="X23" i="32" s="1"/>
  <c r="Y23" i="32" s="1"/>
  <c r="Z23" i="32" s="1"/>
  <c r="T28" i="32"/>
  <c r="U28" i="32" s="1"/>
  <c r="V28" i="32" s="1"/>
  <c r="W28" i="32" s="1"/>
  <c r="X28" i="32" s="1"/>
  <c r="Y28" i="32" s="1"/>
  <c r="Z28" i="32" s="1"/>
  <c r="Q28" i="32"/>
  <c r="P28" i="32"/>
  <c r="P31" i="32"/>
  <c r="Q31" i="32"/>
  <c r="T31" i="32"/>
  <c r="U31" i="32" s="1"/>
  <c r="V31" i="32" s="1"/>
  <c r="W31" i="32" s="1"/>
  <c r="X31" i="32" s="1"/>
  <c r="Y31" i="32" s="1"/>
  <c r="Z31" i="32" s="1"/>
  <c r="T37" i="32"/>
  <c r="U37" i="32" s="1"/>
  <c r="V37" i="32" s="1"/>
  <c r="W37" i="32" s="1"/>
  <c r="X37" i="32" s="1"/>
  <c r="Y37" i="32" s="1"/>
  <c r="Z37" i="32" s="1"/>
  <c r="Q37" i="32"/>
  <c r="P37" i="32"/>
  <c r="T45" i="32"/>
  <c r="U45" i="32" s="1"/>
  <c r="V45" i="32" s="1"/>
  <c r="W45" i="32" s="1"/>
  <c r="X45" i="32" s="1"/>
  <c r="Y45" i="32" s="1"/>
  <c r="Z45" i="32" s="1"/>
  <c r="Q45" i="32"/>
  <c r="P45" i="32"/>
  <c r="T53" i="32"/>
  <c r="U53" i="32" s="1"/>
  <c r="V53" i="32" s="1"/>
  <c r="W53" i="32" s="1"/>
  <c r="X53" i="32" s="1"/>
  <c r="Y53" i="32" s="1"/>
  <c r="Z53" i="32" s="1"/>
  <c r="Q53" i="32"/>
  <c r="P53" i="32"/>
  <c r="P9" i="32"/>
  <c r="P17" i="32"/>
  <c r="P25" i="32"/>
  <c r="P41" i="32"/>
  <c r="P49" i="32"/>
  <c r="Q9" i="32"/>
  <c r="Q17" i="32"/>
  <c r="Q25" i="32"/>
  <c r="Q41" i="32"/>
  <c r="Q49" i="32"/>
  <c r="P10" i="32"/>
  <c r="P18" i="32"/>
  <c r="P26" i="32"/>
  <c r="P34" i="32"/>
  <c r="P42" i="32"/>
  <c r="P50" i="32"/>
  <c r="N3" i="30"/>
  <c r="Q10" i="30"/>
  <c r="T10" i="30"/>
  <c r="U10" i="30" s="1"/>
  <c r="V10" i="30" s="1"/>
  <c r="W10" i="30" s="1"/>
  <c r="X10" i="30" s="1"/>
  <c r="Y10" i="30" s="1"/>
  <c r="Z10" i="30" s="1"/>
  <c r="P15" i="30"/>
  <c r="T15" i="30"/>
  <c r="U15" i="30" s="1"/>
  <c r="V15" i="30" s="1"/>
  <c r="W15" i="30" s="1"/>
  <c r="X15" i="30" s="1"/>
  <c r="Y15" i="30" s="1"/>
  <c r="Z15" i="30" s="1"/>
  <c r="T17" i="30"/>
  <c r="U17" i="30" s="1"/>
  <c r="V17" i="30" s="1"/>
  <c r="W17" i="30" s="1"/>
  <c r="X17" i="30" s="1"/>
  <c r="Y17" i="30" s="1"/>
  <c r="Z17" i="30" s="1"/>
  <c r="Q17" i="30"/>
  <c r="P17" i="30"/>
  <c r="T30" i="30"/>
  <c r="U30" i="30" s="1"/>
  <c r="V30" i="30" s="1"/>
  <c r="W30" i="30" s="1"/>
  <c r="X30" i="30" s="1"/>
  <c r="Y30" i="30" s="1"/>
  <c r="Z30" i="30" s="1"/>
  <c r="Q30" i="30"/>
  <c r="P30" i="30"/>
  <c r="T5" i="30"/>
  <c r="U5" i="30" s="1"/>
  <c r="V5" i="30" s="1"/>
  <c r="W5" i="30" s="1"/>
  <c r="X5" i="30" s="1"/>
  <c r="Y5" i="30" s="1"/>
  <c r="Z5" i="30" s="1"/>
  <c r="Q5" i="30"/>
  <c r="P5" i="30"/>
  <c r="P7" i="30"/>
  <c r="T7" i="30"/>
  <c r="U7" i="30" s="1"/>
  <c r="V7" i="30" s="1"/>
  <c r="W7" i="30" s="1"/>
  <c r="X7" i="30" s="1"/>
  <c r="Y7" i="30" s="1"/>
  <c r="Z7" i="30" s="1"/>
  <c r="T9" i="30"/>
  <c r="U9" i="30" s="1"/>
  <c r="V9" i="30" s="1"/>
  <c r="W9" i="30" s="1"/>
  <c r="X9" i="30" s="1"/>
  <c r="Y9" i="30" s="1"/>
  <c r="Z9" i="30" s="1"/>
  <c r="Q9" i="30"/>
  <c r="P9" i="30"/>
  <c r="Q15" i="30"/>
  <c r="T22" i="30"/>
  <c r="U22" i="30" s="1"/>
  <c r="V22" i="30" s="1"/>
  <c r="W22" i="30" s="1"/>
  <c r="X22" i="30" s="1"/>
  <c r="Y22" i="30" s="1"/>
  <c r="Z22" i="30" s="1"/>
  <c r="Q22" i="30"/>
  <c r="P22" i="30"/>
  <c r="T37" i="30"/>
  <c r="U37" i="30" s="1"/>
  <c r="V37" i="30" s="1"/>
  <c r="W37" i="30" s="1"/>
  <c r="X37" i="30" s="1"/>
  <c r="Y37" i="30" s="1"/>
  <c r="Z37" i="30" s="1"/>
  <c r="Q37" i="30"/>
  <c r="P37" i="30"/>
  <c r="T40" i="30"/>
  <c r="U40" i="30" s="1"/>
  <c r="V40" i="30" s="1"/>
  <c r="W40" i="30" s="1"/>
  <c r="X40" i="30" s="1"/>
  <c r="Y40" i="30" s="1"/>
  <c r="Z40" i="30" s="1"/>
  <c r="Q40" i="30"/>
  <c r="P40" i="30"/>
  <c r="T43" i="30"/>
  <c r="U43" i="30" s="1"/>
  <c r="V43" i="30" s="1"/>
  <c r="W43" i="30" s="1"/>
  <c r="X43" i="30" s="1"/>
  <c r="Y43" i="30" s="1"/>
  <c r="Z43" i="30" s="1"/>
  <c r="Q43" i="30"/>
  <c r="P43" i="30"/>
  <c r="T53" i="30"/>
  <c r="U53" i="30" s="1"/>
  <c r="V53" i="30" s="1"/>
  <c r="W53" i="30" s="1"/>
  <c r="X53" i="30" s="1"/>
  <c r="Y53" i="30" s="1"/>
  <c r="Z53" i="30" s="1"/>
  <c r="Q53" i="30"/>
  <c r="P53" i="30"/>
  <c r="Q7" i="30"/>
  <c r="T16" i="30"/>
  <c r="U16" i="30" s="1"/>
  <c r="V16" i="30" s="1"/>
  <c r="W16" i="30" s="1"/>
  <c r="X16" i="30" s="1"/>
  <c r="Y16" i="30" s="1"/>
  <c r="Z16" i="30" s="1"/>
  <c r="Q16" i="30"/>
  <c r="P16" i="30"/>
  <c r="P31" i="30"/>
  <c r="Q31" i="30"/>
  <c r="T31" i="30"/>
  <c r="U31" i="30" s="1"/>
  <c r="V31" i="30" s="1"/>
  <c r="W31" i="30" s="1"/>
  <c r="X31" i="30" s="1"/>
  <c r="Y31" i="30" s="1"/>
  <c r="Z31" i="30" s="1"/>
  <c r="Q50" i="30"/>
  <c r="P50" i="30"/>
  <c r="T50" i="30"/>
  <c r="U50" i="30" s="1"/>
  <c r="V50" i="30" s="1"/>
  <c r="W50" i="30" s="1"/>
  <c r="X50" i="30" s="1"/>
  <c r="Y50" i="30" s="1"/>
  <c r="Z50" i="30" s="1"/>
  <c r="P28" i="30"/>
  <c r="T28" i="30"/>
  <c r="U28" i="30" s="1"/>
  <c r="V28" i="30" s="1"/>
  <c r="W28" i="30" s="1"/>
  <c r="X28" i="30" s="1"/>
  <c r="Y28" i="30" s="1"/>
  <c r="Z28" i="30" s="1"/>
  <c r="Q28" i="30"/>
  <c r="Q18" i="30"/>
  <c r="P18" i="30"/>
  <c r="Q34" i="30"/>
  <c r="P34" i="30"/>
  <c r="T34" i="30"/>
  <c r="U34" i="30" s="1"/>
  <c r="V34" i="30" s="1"/>
  <c r="W34" i="30" s="1"/>
  <c r="X34" i="30" s="1"/>
  <c r="Y34" i="30" s="1"/>
  <c r="Z34" i="30" s="1"/>
  <c r="P47" i="30"/>
  <c r="Q47" i="30"/>
  <c r="T47" i="30"/>
  <c r="U47" i="30" s="1"/>
  <c r="V47" i="30" s="1"/>
  <c r="W47" i="30" s="1"/>
  <c r="X47" i="30" s="1"/>
  <c r="Y47" i="30" s="1"/>
  <c r="Z47" i="30" s="1"/>
  <c r="T8" i="30"/>
  <c r="U8" i="30" s="1"/>
  <c r="V8" i="30" s="1"/>
  <c r="W8" i="30" s="1"/>
  <c r="X8" i="30" s="1"/>
  <c r="Y8" i="30" s="1"/>
  <c r="Z8" i="30" s="1"/>
  <c r="Q8" i="30"/>
  <c r="P8" i="30"/>
  <c r="T12" i="30"/>
  <c r="U12" i="30" s="1"/>
  <c r="V12" i="30" s="1"/>
  <c r="W12" i="30" s="1"/>
  <c r="X12" i="30" s="1"/>
  <c r="Y12" i="30" s="1"/>
  <c r="Z12" i="30" s="1"/>
  <c r="Q12" i="30"/>
  <c r="T14" i="30"/>
  <c r="U14" i="30" s="1"/>
  <c r="V14" i="30" s="1"/>
  <c r="W14" i="30" s="1"/>
  <c r="X14" i="30" s="1"/>
  <c r="Y14" i="30" s="1"/>
  <c r="Z14" i="30" s="1"/>
  <c r="Q14" i="30"/>
  <c r="P14" i="30"/>
  <c r="T18" i="30"/>
  <c r="U18" i="30" s="1"/>
  <c r="V18" i="30" s="1"/>
  <c r="W18" i="30" s="1"/>
  <c r="X18" i="30" s="1"/>
  <c r="Y18" i="30" s="1"/>
  <c r="Z18" i="30" s="1"/>
  <c r="T38" i="30"/>
  <c r="U38" i="30" s="1"/>
  <c r="V38" i="30" s="1"/>
  <c r="W38" i="30" s="1"/>
  <c r="X38" i="30" s="1"/>
  <c r="Y38" i="30" s="1"/>
  <c r="Z38" i="30" s="1"/>
  <c r="Q38" i="30"/>
  <c r="P38" i="30"/>
  <c r="T6" i="30"/>
  <c r="U6" i="30" s="1"/>
  <c r="V6" i="30" s="1"/>
  <c r="W6" i="30" s="1"/>
  <c r="X6" i="30" s="1"/>
  <c r="Y6" i="30" s="1"/>
  <c r="Z6" i="30" s="1"/>
  <c r="Q6" i="30"/>
  <c r="P6" i="30"/>
  <c r="P12" i="30"/>
  <c r="T21" i="30"/>
  <c r="U21" i="30" s="1"/>
  <c r="V21" i="30" s="1"/>
  <c r="W21" i="30" s="1"/>
  <c r="X21" i="30" s="1"/>
  <c r="Y21" i="30" s="1"/>
  <c r="Z21" i="30" s="1"/>
  <c r="Q21" i="30"/>
  <c r="P21" i="30"/>
  <c r="P23" i="30"/>
  <c r="T23" i="30"/>
  <c r="U23" i="30" s="1"/>
  <c r="V23" i="30" s="1"/>
  <c r="W23" i="30" s="1"/>
  <c r="X23" i="30" s="1"/>
  <c r="Y23" i="30" s="1"/>
  <c r="Z23" i="30" s="1"/>
  <c r="T25" i="30"/>
  <c r="U25" i="30" s="1"/>
  <c r="V25" i="30" s="1"/>
  <c r="W25" i="30" s="1"/>
  <c r="X25" i="30" s="1"/>
  <c r="Y25" i="30" s="1"/>
  <c r="Z25" i="30" s="1"/>
  <c r="Q25" i="30"/>
  <c r="P25" i="30"/>
  <c r="T29" i="30"/>
  <c r="U29" i="30" s="1"/>
  <c r="V29" i="30" s="1"/>
  <c r="W29" i="30" s="1"/>
  <c r="X29" i="30" s="1"/>
  <c r="Y29" i="30" s="1"/>
  <c r="Z29" i="30" s="1"/>
  <c r="Q29" i="30"/>
  <c r="P29" i="30"/>
  <c r="T32" i="30"/>
  <c r="U32" i="30" s="1"/>
  <c r="V32" i="30" s="1"/>
  <c r="W32" i="30" s="1"/>
  <c r="X32" i="30" s="1"/>
  <c r="Y32" i="30" s="1"/>
  <c r="Z32" i="30" s="1"/>
  <c r="Q32" i="30"/>
  <c r="P32" i="30"/>
  <c r="T35" i="30"/>
  <c r="U35" i="30" s="1"/>
  <c r="V35" i="30" s="1"/>
  <c r="W35" i="30" s="1"/>
  <c r="X35" i="30" s="1"/>
  <c r="Y35" i="30" s="1"/>
  <c r="Z35" i="30" s="1"/>
  <c r="Q35" i="30"/>
  <c r="P35" i="30"/>
  <c r="T41" i="30"/>
  <c r="U41" i="30" s="1"/>
  <c r="V41" i="30" s="1"/>
  <c r="W41" i="30" s="1"/>
  <c r="X41" i="30" s="1"/>
  <c r="Y41" i="30" s="1"/>
  <c r="Z41" i="30" s="1"/>
  <c r="Q41" i="30"/>
  <c r="P41" i="30"/>
  <c r="T45" i="30"/>
  <c r="U45" i="30" s="1"/>
  <c r="V45" i="30" s="1"/>
  <c r="W45" i="30" s="1"/>
  <c r="X45" i="30" s="1"/>
  <c r="Y45" i="30" s="1"/>
  <c r="Z45" i="30" s="1"/>
  <c r="Q45" i="30"/>
  <c r="P45" i="30"/>
  <c r="T48" i="30"/>
  <c r="U48" i="30" s="1"/>
  <c r="V48" i="30" s="1"/>
  <c r="W48" i="30" s="1"/>
  <c r="X48" i="30" s="1"/>
  <c r="Y48" i="30" s="1"/>
  <c r="Z48" i="30" s="1"/>
  <c r="Q48" i="30"/>
  <c r="P48" i="30"/>
  <c r="T51" i="30"/>
  <c r="U51" i="30" s="1"/>
  <c r="V51" i="30" s="1"/>
  <c r="W51" i="30" s="1"/>
  <c r="X51" i="30" s="1"/>
  <c r="Y51" i="30" s="1"/>
  <c r="Z51" i="30" s="1"/>
  <c r="Q51" i="30"/>
  <c r="P51" i="30"/>
  <c r="T44" i="30"/>
  <c r="U44" i="30" s="1"/>
  <c r="V44" i="30" s="1"/>
  <c r="W44" i="30" s="1"/>
  <c r="X44" i="30" s="1"/>
  <c r="Y44" i="30" s="1"/>
  <c r="Z44" i="30" s="1"/>
  <c r="Q44" i="30"/>
  <c r="P44" i="30"/>
  <c r="T19" i="30"/>
  <c r="U19" i="30" s="1"/>
  <c r="V19" i="30" s="1"/>
  <c r="W19" i="30" s="1"/>
  <c r="X19" i="30" s="1"/>
  <c r="Y19" i="30" s="1"/>
  <c r="Z19" i="30" s="1"/>
  <c r="Q19" i="30"/>
  <c r="P19" i="30"/>
  <c r="Q26" i="30"/>
  <c r="P26" i="30"/>
  <c r="T26" i="30"/>
  <c r="U26" i="30" s="1"/>
  <c r="V26" i="30" s="1"/>
  <c r="W26" i="30" s="1"/>
  <c r="X26" i="30" s="1"/>
  <c r="Y26" i="30" s="1"/>
  <c r="Z26" i="30" s="1"/>
  <c r="P36" i="30"/>
  <c r="T36" i="30"/>
  <c r="U36" i="30" s="1"/>
  <c r="V36" i="30" s="1"/>
  <c r="W36" i="30" s="1"/>
  <c r="X36" i="30" s="1"/>
  <c r="Y36" i="30" s="1"/>
  <c r="Z36" i="30" s="1"/>
  <c r="Q36" i="30"/>
  <c r="P39" i="30"/>
  <c r="Q39" i="30"/>
  <c r="T39" i="30"/>
  <c r="U39" i="30" s="1"/>
  <c r="V39" i="30" s="1"/>
  <c r="W39" i="30" s="1"/>
  <c r="X39" i="30" s="1"/>
  <c r="Y39" i="30" s="1"/>
  <c r="Z39" i="30" s="1"/>
  <c r="Q42" i="30"/>
  <c r="P42" i="30"/>
  <c r="T42" i="30"/>
  <c r="U42" i="30" s="1"/>
  <c r="V42" i="30" s="1"/>
  <c r="W42" i="30" s="1"/>
  <c r="X42" i="30" s="1"/>
  <c r="Y42" i="30" s="1"/>
  <c r="Z42" i="30" s="1"/>
  <c r="P52" i="30"/>
  <c r="T52" i="30"/>
  <c r="U52" i="30" s="1"/>
  <c r="V52" i="30" s="1"/>
  <c r="W52" i="30" s="1"/>
  <c r="X52" i="30" s="1"/>
  <c r="Y52" i="30" s="1"/>
  <c r="Z52" i="30" s="1"/>
  <c r="Q52" i="30"/>
  <c r="T24" i="30"/>
  <c r="U24" i="30" s="1"/>
  <c r="V24" i="30" s="1"/>
  <c r="W24" i="30" s="1"/>
  <c r="X24" i="30" s="1"/>
  <c r="Y24" i="30" s="1"/>
  <c r="Z24" i="30" s="1"/>
  <c r="Q24" i="30"/>
  <c r="P24" i="30"/>
  <c r="T46" i="30"/>
  <c r="U46" i="30" s="1"/>
  <c r="V46" i="30" s="1"/>
  <c r="W46" i="30" s="1"/>
  <c r="X46" i="30" s="1"/>
  <c r="Y46" i="30" s="1"/>
  <c r="Z46" i="30" s="1"/>
  <c r="Q46" i="30"/>
  <c r="P46" i="30"/>
  <c r="T13" i="30"/>
  <c r="U13" i="30" s="1"/>
  <c r="V13" i="30" s="1"/>
  <c r="W13" i="30" s="1"/>
  <c r="X13" i="30" s="1"/>
  <c r="Y13" i="30" s="1"/>
  <c r="Z13" i="30" s="1"/>
  <c r="Q13" i="30"/>
  <c r="P13" i="30"/>
  <c r="T11" i="30"/>
  <c r="U11" i="30" s="1"/>
  <c r="V11" i="30" s="1"/>
  <c r="W11" i="30" s="1"/>
  <c r="X11" i="30" s="1"/>
  <c r="Y11" i="30" s="1"/>
  <c r="Z11" i="30" s="1"/>
  <c r="Q11" i="30"/>
  <c r="P11" i="30"/>
  <c r="T20" i="30"/>
  <c r="U20" i="30" s="1"/>
  <c r="V20" i="30" s="1"/>
  <c r="W20" i="30" s="1"/>
  <c r="X20" i="30" s="1"/>
  <c r="Y20" i="30" s="1"/>
  <c r="Z20" i="30" s="1"/>
  <c r="Q20" i="30"/>
  <c r="T27" i="30"/>
  <c r="U27" i="30" s="1"/>
  <c r="V27" i="30" s="1"/>
  <c r="W27" i="30" s="1"/>
  <c r="X27" i="30" s="1"/>
  <c r="Y27" i="30" s="1"/>
  <c r="Z27" i="30" s="1"/>
  <c r="Q27" i="30"/>
  <c r="P27" i="30"/>
  <c r="P33" i="30"/>
  <c r="P49" i="30"/>
  <c r="Q33" i="30"/>
  <c r="Q49" i="30"/>
  <c r="P10" i="30"/>
  <c r="S9" i="28"/>
  <c r="T9" i="28" s="1"/>
  <c r="U9" i="28" s="1"/>
  <c r="V9" i="28" s="1"/>
  <c r="W9" i="28" s="1"/>
  <c r="X9" i="28" s="1"/>
  <c r="Y9" i="28" s="1"/>
  <c r="P9" i="28"/>
  <c r="O9" i="28"/>
  <c r="S5" i="28"/>
  <c r="T5" i="28" s="1"/>
  <c r="U5" i="28" s="1"/>
  <c r="V5" i="28" s="1"/>
  <c r="W5" i="28" s="1"/>
  <c r="X5" i="28" s="1"/>
  <c r="Y5" i="28" s="1"/>
  <c r="O5" i="28"/>
  <c r="P5" i="28"/>
  <c r="S17" i="28"/>
  <c r="T17" i="28" s="1"/>
  <c r="U17" i="28" s="1"/>
  <c r="V17" i="28" s="1"/>
  <c r="W17" i="28" s="1"/>
  <c r="X17" i="28" s="1"/>
  <c r="Y17" i="28" s="1"/>
  <c r="P17" i="28"/>
  <c r="O17" i="28"/>
  <c r="S4" i="28"/>
  <c r="T4" i="28" s="1"/>
  <c r="U4" i="28" s="1"/>
  <c r="V4" i="28" s="1"/>
  <c r="W4" i="28" s="1"/>
  <c r="X4" i="28" s="1"/>
  <c r="Y4" i="28" s="1"/>
  <c r="P4" i="28"/>
  <c r="S13" i="28"/>
  <c r="T13" i="28" s="1"/>
  <c r="U13" i="28" s="1"/>
  <c r="V13" i="28" s="1"/>
  <c r="W13" i="28" s="1"/>
  <c r="X13" i="28" s="1"/>
  <c r="Y13" i="28" s="1"/>
  <c r="P13" i="28"/>
  <c r="O13" i="28"/>
  <c r="O4" i="28"/>
  <c r="O7" i="28"/>
  <c r="S7" i="28"/>
  <c r="T7" i="28" s="1"/>
  <c r="U7" i="28" s="1"/>
  <c r="V7" i="28" s="1"/>
  <c r="W7" i="28" s="1"/>
  <c r="X7" i="28" s="1"/>
  <c r="Y7" i="28" s="1"/>
  <c r="O31" i="28"/>
  <c r="P31" i="28"/>
  <c r="S31" i="28"/>
  <c r="T31" i="28" s="1"/>
  <c r="U31" i="28" s="1"/>
  <c r="V31" i="28" s="1"/>
  <c r="W31" i="28" s="1"/>
  <c r="X31" i="28" s="1"/>
  <c r="Y31" i="28" s="1"/>
  <c r="P34" i="28"/>
  <c r="O34" i="28"/>
  <c r="S34" i="28"/>
  <c r="T34" i="28" s="1"/>
  <c r="U34" i="28" s="1"/>
  <c r="V34" i="28" s="1"/>
  <c r="W34" i="28" s="1"/>
  <c r="X34" i="28" s="1"/>
  <c r="Y34" i="28" s="1"/>
  <c r="O47" i="28"/>
  <c r="P47" i="28"/>
  <c r="S47" i="28"/>
  <c r="T47" i="28" s="1"/>
  <c r="U47" i="28" s="1"/>
  <c r="V47" i="28" s="1"/>
  <c r="W47" i="28" s="1"/>
  <c r="X47" i="28" s="1"/>
  <c r="Y47" i="28" s="1"/>
  <c r="P50" i="28"/>
  <c r="O50" i="28"/>
  <c r="S50" i="28"/>
  <c r="T50" i="28" s="1"/>
  <c r="U50" i="28" s="1"/>
  <c r="V50" i="28" s="1"/>
  <c r="W50" i="28" s="1"/>
  <c r="X50" i="28" s="1"/>
  <c r="Y50" i="28" s="1"/>
  <c r="P7" i="28"/>
  <c r="S20" i="28"/>
  <c r="T20" i="28" s="1"/>
  <c r="U20" i="28" s="1"/>
  <c r="V20" i="28" s="1"/>
  <c r="W20" i="28" s="1"/>
  <c r="X20" i="28" s="1"/>
  <c r="Y20" i="28" s="1"/>
  <c r="P20" i="28"/>
  <c r="S22" i="28"/>
  <c r="T22" i="28" s="1"/>
  <c r="U22" i="28" s="1"/>
  <c r="V22" i="28" s="1"/>
  <c r="W22" i="28" s="1"/>
  <c r="X22" i="28" s="1"/>
  <c r="Y22" i="28" s="1"/>
  <c r="P22" i="28"/>
  <c r="O22" i="28"/>
  <c r="S25" i="28"/>
  <c r="T25" i="28" s="1"/>
  <c r="U25" i="28" s="1"/>
  <c r="V25" i="28" s="1"/>
  <c r="W25" i="28" s="1"/>
  <c r="X25" i="28" s="1"/>
  <c r="Y25" i="28" s="1"/>
  <c r="P25" i="28"/>
  <c r="O25" i="28"/>
  <c r="S28" i="28"/>
  <c r="T28" i="28" s="1"/>
  <c r="U28" i="28" s="1"/>
  <c r="V28" i="28" s="1"/>
  <c r="W28" i="28" s="1"/>
  <c r="X28" i="28" s="1"/>
  <c r="Y28" i="28" s="1"/>
  <c r="O28" i="28"/>
  <c r="P28" i="28"/>
  <c r="S41" i="28"/>
  <c r="T41" i="28" s="1"/>
  <c r="U41" i="28" s="1"/>
  <c r="V41" i="28" s="1"/>
  <c r="W41" i="28" s="1"/>
  <c r="X41" i="28" s="1"/>
  <c r="Y41" i="28" s="1"/>
  <c r="P41" i="28"/>
  <c r="O41" i="28"/>
  <c r="S44" i="28"/>
  <c r="T44" i="28" s="1"/>
  <c r="U44" i="28" s="1"/>
  <c r="V44" i="28" s="1"/>
  <c r="W44" i="28" s="1"/>
  <c r="X44" i="28" s="1"/>
  <c r="Y44" i="28" s="1"/>
  <c r="O44" i="28"/>
  <c r="P44" i="28"/>
  <c r="S16" i="28"/>
  <c r="T16" i="28" s="1"/>
  <c r="U16" i="28" s="1"/>
  <c r="V16" i="28" s="1"/>
  <c r="W16" i="28" s="1"/>
  <c r="X16" i="28" s="1"/>
  <c r="Y16" i="28" s="1"/>
  <c r="P16" i="28"/>
  <c r="O16" i="28"/>
  <c r="S35" i="28"/>
  <c r="T35" i="28" s="1"/>
  <c r="U35" i="28" s="1"/>
  <c r="V35" i="28" s="1"/>
  <c r="W35" i="28" s="1"/>
  <c r="X35" i="28" s="1"/>
  <c r="Y35" i="28" s="1"/>
  <c r="P35" i="28"/>
  <c r="O35" i="28"/>
  <c r="S51" i="28"/>
  <c r="T51" i="28" s="1"/>
  <c r="U51" i="28" s="1"/>
  <c r="V51" i="28" s="1"/>
  <c r="W51" i="28" s="1"/>
  <c r="X51" i="28" s="1"/>
  <c r="Y51" i="28" s="1"/>
  <c r="P51" i="28"/>
  <c r="O51" i="28"/>
  <c r="S29" i="28"/>
  <c r="T29" i="28" s="1"/>
  <c r="U29" i="28" s="1"/>
  <c r="V29" i="28" s="1"/>
  <c r="W29" i="28" s="1"/>
  <c r="X29" i="28" s="1"/>
  <c r="Y29" i="28" s="1"/>
  <c r="P29" i="28"/>
  <c r="O29" i="28"/>
  <c r="P18" i="28"/>
  <c r="O18" i="28"/>
  <c r="S38" i="28"/>
  <c r="T38" i="28" s="1"/>
  <c r="U38" i="28" s="1"/>
  <c r="V38" i="28" s="1"/>
  <c r="W38" i="28" s="1"/>
  <c r="X38" i="28" s="1"/>
  <c r="Y38" i="28" s="1"/>
  <c r="P38" i="28"/>
  <c r="O38" i="28"/>
  <c r="S12" i="28"/>
  <c r="T12" i="28" s="1"/>
  <c r="U12" i="28" s="1"/>
  <c r="V12" i="28" s="1"/>
  <c r="W12" i="28" s="1"/>
  <c r="X12" i="28" s="1"/>
  <c r="Y12" i="28" s="1"/>
  <c r="P12" i="28"/>
  <c r="S14" i="28"/>
  <c r="T14" i="28" s="1"/>
  <c r="U14" i="28" s="1"/>
  <c r="V14" i="28" s="1"/>
  <c r="W14" i="28" s="1"/>
  <c r="X14" i="28" s="1"/>
  <c r="Y14" i="28" s="1"/>
  <c r="P14" i="28"/>
  <c r="O14" i="28"/>
  <c r="S18" i="28"/>
  <c r="T18" i="28" s="1"/>
  <c r="U18" i="28" s="1"/>
  <c r="V18" i="28" s="1"/>
  <c r="W18" i="28" s="1"/>
  <c r="X18" i="28" s="1"/>
  <c r="Y18" i="28" s="1"/>
  <c r="S32" i="28"/>
  <c r="T32" i="28" s="1"/>
  <c r="U32" i="28" s="1"/>
  <c r="V32" i="28" s="1"/>
  <c r="W32" i="28" s="1"/>
  <c r="X32" i="28" s="1"/>
  <c r="Y32" i="28" s="1"/>
  <c r="P32" i="28"/>
  <c r="O32" i="28"/>
  <c r="S45" i="28"/>
  <c r="T45" i="28" s="1"/>
  <c r="U45" i="28" s="1"/>
  <c r="V45" i="28" s="1"/>
  <c r="W45" i="28" s="1"/>
  <c r="X45" i="28" s="1"/>
  <c r="Y45" i="28" s="1"/>
  <c r="P45" i="28"/>
  <c r="O45" i="28"/>
  <c r="S48" i="28"/>
  <c r="T48" i="28" s="1"/>
  <c r="U48" i="28" s="1"/>
  <c r="V48" i="28" s="1"/>
  <c r="W48" i="28" s="1"/>
  <c r="X48" i="28" s="1"/>
  <c r="Y48" i="28" s="1"/>
  <c r="P48" i="28"/>
  <c r="O48" i="28"/>
  <c r="P6" i="28"/>
  <c r="O6" i="28"/>
  <c r="S8" i="28"/>
  <c r="T8" i="28" s="1"/>
  <c r="U8" i="28" s="1"/>
  <c r="V8" i="28" s="1"/>
  <c r="W8" i="28" s="1"/>
  <c r="X8" i="28" s="1"/>
  <c r="Y8" i="28" s="1"/>
  <c r="P8" i="28"/>
  <c r="O8" i="28"/>
  <c r="P10" i="28"/>
  <c r="O10" i="28"/>
  <c r="O12" i="28"/>
  <c r="O23" i="28"/>
  <c r="P23" i="28"/>
  <c r="S23" i="28"/>
  <c r="T23" i="28" s="1"/>
  <c r="U23" i="28" s="1"/>
  <c r="V23" i="28" s="1"/>
  <c r="W23" i="28" s="1"/>
  <c r="X23" i="28" s="1"/>
  <c r="Y23" i="28" s="1"/>
  <c r="P26" i="28"/>
  <c r="O26" i="28"/>
  <c r="S26" i="28"/>
  <c r="T26" i="28" s="1"/>
  <c r="U26" i="28" s="1"/>
  <c r="V26" i="28" s="1"/>
  <c r="W26" i="28" s="1"/>
  <c r="X26" i="28" s="1"/>
  <c r="Y26" i="28" s="1"/>
  <c r="O39" i="28"/>
  <c r="P39" i="28"/>
  <c r="S39" i="28"/>
  <c r="T39" i="28" s="1"/>
  <c r="U39" i="28" s="1"/>
  <c r="V39" i="28" s="1"/>
  <c r="W39" i="28" s="1"/>
  <c r="X39" i="28" s="1"/>
  <c r="Y39" i="28" s="1"/>
  <c r="P42" i="28"/>
  <c r="O42" i="28"/>
  <c r="S42" i="28"/>
  <c r="T42" i="28" s="1"/>
  <c r="U42" i="28" s="1"/>
  <c r="V42" i="28" s="1"/>
  <c r="W42" i="28" s="1"/>
  <c r="X42" i="28" s="1"/>
  <c r="Y42" i="28" s="1"/>
  <c r="S19" i="28"/>
  <c r="T19" i="28" s="1"/>
  <c r="U19" i="28" s="1"/>
  <c r="V19" i="28" s="1"/>
  <c r="W19" i="28" s="1"/>
  <c r="X19" i="28" s="1"/>
  <c r="Y19" i="28" s="1"/>
  <c r="P19" i="28"/>
  <c r="O19" i="28"/>
  <c r="S21" i="28"/>
  <c r="T21" i="28" s="1"/>
  <c r="U21" i="28" s="1"/>
  <c r="V21" i="28" s="1"/>
  <c r="W21" i="28" s="1"/>
  <c r="X21" i="28" s="1"/>
  <c r="Y21" i="28" s="1"/>
  <c r="P21" i="28"/>
  <c r="O21" i="28"/>
  <c r="S33" i="28"/>
  <c r="T33" i="28" s="1"/>
  <c r="U33" i="28" s="1"/>
  <c r="V33" i="28" s="1"/>
  <c r="W33" i="28" s="1"/>
  <c r="X33" i="28" s="1"/>
  <c r="Y33" i="28" s="1"/>
  <c r="P33" i="28"/>
  <c r="O33" i="28"/>
  <c r="O36" i="28"/>
  <c r="S36" i="28"/>
  <c r="T36" i="28" s="1"/>
  <c r="U36" i="28" s="1"/>
  <c r="V36" i="28" s="1"/>
  <c r="W36" i="28" s="1"/>
  <c r="X36" i="28" s="1"/>
  <c r="Y36" i="28" s="1"/>
  <c r="P36" i="28"/>
  <c r="S49" i="28"/>
  <c r="T49" i="28" s="1"/>
  <c r="U49" i="28" s="1"/>
  <c r="V49" i="28" s="1"/>
  <c r="W49" i="28" s="1"/>
  <c r="X49" i="28" s="1"/>
  <c r="Y49" i="28" s="1"/>
  <c r="P49" i="28"/>
  <c r="O49" i="28"/>
  <c r="O52" i="28"/>
  <c r="S52" i="28"/>
  <c r="T52" i="28" s="1"/>
  <c r="U52" i="28" s="1"/>
  <c r="V52" i="28" s="1"/>
  <c r="W52" i="28" s="1"/>
  <c r="X52" i="28" s="1"/>
  <c r="Y52" i="28" s="1"/>
  <c r="P52" i="28"/>
  <c r="O15" i="28"/>
  <c r="S15" i="28"/>
  <c r="T15" i="28" s="1"/>
  <c r="U15" i="28" s="1"/>
  <c r="V15" i="28" s="1"/>
  <c r="W15" i="28" s="1"/>
  <c r="X15" i="28" s="1"/>
  <c r="Y15" i="28" s="1"/>
  <c r="S27" i="28"/>
  <c r="T27" i="28" s="1"/>
  <c r="U27" i="28" s="1"/>
  <c r="V27" i="28" s="1"/>
  <c r="W27" i="28" s="1"/>
  <c r="X27" i="28" s="1"/>
  <c r="Y27" i="28" s="1"/>
  <c r="P27" i="28"/>
  <c r="O27" i="28"/>
  <c r="S30" i="28"/>
  <c r="T30" i="28" s="1"/>
  <c r="U30" i="28" s="1"/>
  <c r="V30" i="28" s="1"/>
  <c r="W30" i="28" s="1"/>
  <c r="X30" i="28" s="1"/>
  <c r="Y30" i="28" s="1"/>
  <c r="P30" i="28"/>
  <c r="O30" i="28"/>
  <c r="S43" i="28"/>
  <c r="T43" i="28" s="1"/>
  <c r="U43" i="28" s="1"/>
  <c r="V43" i="28" s="1"/>
  <c r="W43" i="28" s="1"/>
  <c r="X43" i="28" s="1"/>
  <c r="Y43" i="28" s="1"/>
  <c r="P43" i="28"/>
  <c r="O43" i="28"/>
  <c r="S46" i="28"/>
  <c r="T46" i="28" s="1"/>
  <c r="U46" i="28" s="1"/>
  <c r="V46" i="28" s="1"/>
  <c r="W46" i="28" s="1"/>
  <c r="X46" i="28" s="1"/>
  <c r="Y46" i="28" s="1"/>
  <c r="P46" i="28"/>
  <c r="O46" i="28"/>
  <c r="S11" i="28"/>
  <c r="T11" i="28" s="1"/>
  <c r="U11" i="28" s="1"/>
  <c r="V11" i="28" s="1"/>
  <c r="W11" i="28" s="1"/>
  <c r="X11" i="28" s="1"/>
  <c r="Y11" i="28" s="1"/>
  <c r="P11" i="28"/>
  <c r="O11" i="28"/>
  <c r="S24" i="28"/>
  <c r="T24" i="28" s="1"/>
  <c r="U24" i="28" s="1"/>
  <c r="V24" i="28" s="1"/>
  <c r="W24" i="28" s="1"/>
  <c r="X24" i="28" s="1"/>
  <c r="Y24" i="28" s="1"/>
  <c r="P24" i="28"/>
  <c r="O24" i="28"/>
  <c r="S37" i="28"/>
  <c r="T37" i="28" s="1"/>
  <c r="U37" i="28" s="1"/>
  <c r="V37" i="28" s="1"/>
  <c r="W37" i="28" s="1"/>
  <c r="X37" i="28" s="1"/>
  <c r="Y37" i="28" s="1"/>
  <c r="P37" i="28"/>
  <c r="O37" i="28"/>
  <c r="S40" i="28"/>
  <c r="T40" i="28" s="1"/>
  <c r="U40" i="28" s="1"/>
  <c r="V40" i="28" s="1"/>
  <c r="W40" i="28" s="1"/>
  <c r="X40" i="28" s="1"/>
  <c r="Y40" i="28" s="1"/>
  <c r="P40" i="28"/>
  <c r="O40" i="28"/>
  <c r="S53" i="28"/>
  <c r="T53" i="28" s="1"/>
  <c r="U53" i="28" s="1"/>
  <c r="V53" i="28" s="1"/>
  <c r="W53" i="28" s="1"/>
  <c r="X53" i="28" s="1"/>
  <c r="Y53" i="28" s="1"/>
  <c r="P53" i="28"/>
  <c r="O53" i="28"/>
  <c r="P19" i="26"/>
  <c r="O19" i="26"/>
  <c r="S19" i="26"/>
  <c r="T19" i="26" s="1"/>
  <c r="U19" i="26" s="1"/>
  <c r="V19" i="26" s="1"/>
  <c r="W19" i="26" s="1"/>
  <c r="X19" i="26" s="1"/>
  <c r="Y19" i="26" s="1"/>
  <c r="S25" i="26"/>
  <c r="T25" i="26" s="1"/>
  <c r="U25" i="26" s="1"/>
  <c r="V25" i="26" s="1"/>
  <c r="W25" i="26" s="1"/>
  <c r="X25" i="26" s="1"/>
  <c r="Y25" i="26" s="1"/>
  <c r="O25" i="26"/>
  <c r="P25" i="26"/>
  <c r="P18" i="26"/>
  <c r="O18" i="26"/>
  <c r="S18" i="26"/>
  <c r="T18" i="26" s="1"/>
  <c r="U18" i="26" s="1"/>
  <c r="V18" i="26" s="1"/>
  <c r="W18" i="26" s="1"/>
  <c r="X18" i="26" s="1"/>
  <c r="Y18" i="26" s="1"/>
  <c r="P11" i="26"/>
  <c r="O11" i="26"/>
  <c r="S11" i="26"/>
  <c r="T11" i="26" s="1"/>
  <c r="U11" i="26" s="1"/>
  <c r="V11" i="26" s="1"/>
  <c r="W11" i="26" s="1"/>
  <c r="X11" i="26" s="1"/>
  <c r="Y11" i="26" s="1"/>
  <c r="S17" i="26"/>
  <c r="T17" i="26" s="1"/>
  <c r="U17" i="26" s="1"/>
  <c r="V17" i="26" s="1"/>
  <c r="W17" i="26" s="1"/>
  <c r="X17" i="26" s="1"/>
  <c r="Y17" i="26" s="1"/>
  <c r="O17" i="26"/>
  <c r="P17" i="26"/>
  <c r="P10" i="26"/>
  <c r="O10" i="26"/>
  <c r="S10" i="26"/>
  <c r="T10" i="26" s="1"/>
  <c r="U10" i="26" s="1"/>
  <c r="V10" i="26" s="1"/>
  <c r="W10" i="26" s="1"/>
  <c r="X10" i="26" s="1"/>
  <c r="Y10" i="26" s="1"/>
  <c r="P3" i="26"/>
  <c r="O3" i="26"/>
  <c r="S3" i="26"/>
  <c r="T3" i="26" s="1"/>
  <c r="P27" i="26"/>
  <c r="O27" i="26"/>
  <c r="S27" i="26"/>
  <c r="T27" i="26" s="1"/>
  <c r="U27" i="26" s="1"/>
  <c r="V27" i="26" s="1"/>
  <c r="W27" i="26" s="1"/>
  <c r="X27" i="26" s="1"/>
  <c r="Y27" i="26" s="1"/>
  <c r="S9" i="26"/>
  <c r="T9" i="26" s="1"/>
  <c r="U9" i="26" s="1"/>
  <c r="V9" i="26" s="1"/>
  <c r="W9" i="26" s="1"/>
  <c r="X9" i="26" s="1"/>
  <c r="Y9" i="26" s="1"/>
  <c r="O9" i="26"/>
  <c r="S43" i="26"/>
  <c r="T43" i="26" s="1"/>
  <c r="U43" i="26" s="1"/>
  <c r="V43" i="26" s="1"/>
  <c r="W43" i="26" s="1"/>
  <c r="X43" i="26" s="1"/>
  <c r="Y43" i="26" s="1"/>
  <c r="P43" i="26"/>
  <c r="O43" i="26"/>
  <c r="S52" i="26"/>
  <c r="T52" i="26" s="1"/>
  <c r="U52" i="26" s="1"/>
  <c r="V52" i="26" s="1"/>
  <c r="W52" i="26" s="1"/>
  <c r="X52" i="26" s="1"/>
  <c r="Y52" i="26" s="1"/>
  <c r="P52" i="26"/>
  <c r="O52" i="26"/>
  <c r="S20" i="26"/>
  <c r="T20" i="26" s="1"/>
  <c r="U20" i="26" s="1"/>
  <c r="V20" i="26" s="1"/>
  <c r="W20" i="26" s="1"/>
  <c r="X20" i="26" s="1"/>
  <c r="Y20" i="26" s="1"/>
  <c r="S33" i="26"/>
  <c r="T33" i="26" s="1"/>
  <c r="U33" i="26" s="1"/>
  <c r="V33" i="26" s="1"/>
  <c r="W33" i="26" s="1"/>
  <c r="X33" i="26" s="1"/>
  <c r="Y33" i="26" s="1"/>
  <c r="O33" i="26"/>
  <c r="O15" i="26"/>
  <c r="S15" i="26"/>
  <c r="T15" i="26" s="1"/>
  <c r="U15" i="26" s="1"/>
  <c r="V15" i="26" s="1"/>
  <c r="W15" i="26" s="1"/>
  <c r="X15" i="26" s="1"/>
  <c r="Y15" i="26" s="1"/>
  <c r="S53" i="26"/>
  <c r="T53" i="26" s="1"/>
  <c r="U53" i="26" s="1"/>
  <c r="V53" i="26" s="1"/>
  <c r="W53" i="26" s="1"/>
  <c r="X53" i="26" s="1"/>
  <c r="Y53" i="26" s="1"/>
  <c r="O53" i="26"/>
  <c r="P53" i="26"/>
  <c r="S14" i="26"/>
  <c r="T14" i="26" s="1"/>
  <c r="U14" i="26" s="1"/>
  <c r="V14" i="26" s="1"/>
  <c r="W14" i="26" s="1"/>
  <c r="X14" i="26" s="1"/>
  <c r="Y14" i="26" s="1"/>
  <c r="P14" i="26"/>
  <c r="P15" i="26"/>
  <c r="O23" i="26"/>
  <c r="S23" i="26"/>
  <c r="T23" i="26" s="1"/>
  <c r="U23" i="26" s="1"/>
  <c r="V23" i="26" s="1"/>
  <c r="W23" i="26" s="1"/>
  <c r="X23" i="26" s="1"/>
  <c r="Y23" i="26" s="1"/>
  <c r="O36" i="26"/>
  <c r="S44" i="26"/>
  <c r="T44" i="26" s="1"/>
  <c r="U44" i="26" s="1"/>
  <c r="V44" i="26" s="1"/>
  <c r="W44" i="26" s="1"/>
  <c r="X44" i="26" s="1"/>
  <c r="Y44" i="26" s="1"/>
  <c r="P44" i="26"/>
  <c r="S46" i="26"/>
  <c r="T46" i="26" s="1"/>
  <c r="U46" i="26" s="1"/>
  <c r="V46" i="26" s="1"/>
  <c r="W46" i="26" s="1"/>
  <c r="X46" i="26" s="1"/>
  <c r="Y46" i="26" s="1"/>
  <c r="O46" i="26"/>
  <c r="P46" i="26"/>
  <c r="S48" i="26"/>
  <c r="T48" i="26" s="1"/>
  <c r="U48" i="26" s="1"/>
  <c r="V48" i="26" s="1"/>
  <c r="W48" i="26" s="1"/>
  <c r="X48" i="26" s="1"/>
  <c r="Y48" i="26" s="1"/>
  <c r="P48" i="26"/>
  <c r="O48" i="26"/>
  <c r="S8" i="26"/>
  <c r="T8" i="26" s="1"/>
  <c r="U8" i="26" s="1"/>
  <c r="V8" i="26" s="1"/>
  <c r="W8" i="26" s="1"/>
  <c r="X8" i="26" s="1"/>
  <c r="Y8" i="26" s="1"/>
  <c r="O8" i="26"/>
  <c r="O12" i="26"/>
  <c r="O7" i="26"/>
  <c r="S7" i="26"/>
  <c r="T7" i="26" s="1"/>
  <c r="U7" i="26" s="1"/>
  <c r="V7" i="26" s="1"/>
  <c r="W7" i="26" s="1"/>
  <c r="X7" i="26" s="1"/>
  <c r="Y7" i="26" s="1"/>
  <c r="S16" i="26"/>
  <c r="T16" i="26" s="1"/>
  <c r="U16" i="26" s="1"/>
  <c r="V16" i="26" s="1"/>
  <c r="W16" i="26" s="1"/>
  <c r="X16" i="26" s="1"/>
  <c r="Y16" i="26" s="1"/>
  <c r="O16" i="26"/>
  <c r="O20" i="26"/>
  <c r="S37" i="26"/>
  <c r="T37" i="26" s="1"/>
  <c r="U37" i="26" s="1"/>
  <c r="V37" i="26" s="1"/>
  <c r="W37" i="26" s="1"/>
  <c r="X37" i="26" s="1"/>
  <c r="Y37" i="26" s="1"/>
  <c r="P37" i="26"/>
  <c r="S41" i="26"/>
  <c r="T41" i="26" s="1"/>
  <c r="U41" i="26" s="1"/>
  <c r="V41" i="26" s="1"/>
  <c r="W41" i="26" s="1"/>
  <c r="X41" i="26" s="1"/>
  <c r="Y41" i="26" s="1"/>
  <c r="P41" i="26"/>
  <c r="O41" i="26"/>
  <c r="S6" i="26"/>
  <c r="T6" i="26" s="1"/>
  <c r="U6" i="26" s="1"/>
  <c r="V6" i="26" s="1"/>
  <c r="W6" i="26" s="1"/>
  <c r="X6" i="26" s="1"/>
  <c r="Y6" i="26" s="1"/>
  <c r="P6" i="26"/>
  <c r="P7" i="26"/>
  <c r="S24" i="26"/>
  <c r="T24" i="26" s="1"/>
  <c r="U24" i="26" s="1"/>
  <c r="V24" i="26" s="1"/>
  <c r="W24" i="26" s="1"/>
  <c r="X24" i="26" s="1"/>
  <c r="Y24" i="26" s="1"/>
  <c r="O24" i="26"/>
  <c r="O28" i="26"/>
  <c r="O6" i="26"/>
  <c r="S28" i="26"/>
  <c r="T28" i="26" s="1"/>
  <c r="U28" i="26" s="1"/>
  <c r="V28" i="26" s="1"/>
  <c r="W28" i="26" s="1"/>
  <c r="X28" i="26" s="1"/>
  <c r="Y28" i="26" s="1"/>
  <c r="S32" i="26"/>
  <c r="T32" i="26" s="1"/>
  <c r="U32" i="26" s="1"/>
  <c r="V32" i="26" s="1"/>
  <c r="W32" i="26" s="1"/>
  <c r="X32" i="26" s="1"/>
  <c r="Y32" i="26" s="1"/>
  <c r="O32" i="26"/>
  <c r="P33" i="26"/>
  <c r="S40" i="26"/>
  <c r="T40" i="26" s="1"/>
  <c r="U40" i="26" s="1"/>
  <c r="V40" i="26" s="1"/>
  <c r="W40" i="26" s="1"/>
  <c r="X40" i="26" s="1"/>
  <c r="Y40" i="26" s="1"/>
  <c r="O40" i="26"/>
  <c r="S13" i="26"/>
  <c r="T13" i="26" s="1"/>
  <c r="U13" i="26" s="1"/>
  <c r="V13" i="26" s="1"/>
  <c r="W13" i="26" s="1"/>
  <c r="X13" i="26" s="1"/>
  <c r="Y13" i="26" s="1"/>
  <c r="P13" i="26"/>
  <c r="O14" i="26"/>
  <c r="S22" i="26"/>
  <c r="T22" i="26" s="1"/>
  <c r="U22" i="26" s="1"/>
  <c r="V22" i="26" s="1"/>
  <c r="W22" i="26" s="1"/>
  <c r="X22" i="26" s="1"/>
  <c r="Y22" i="26" s="1"/>
  <c r="P22" i="26"/>
  <c r="P23" i="26"/>
  <c r="O31" i="26"/>
  <c r="S31" i="26"/>
  <c r="T31" i="26" s="1"/>
  <c r="U31" i="26" s="1"/>
  <c r="V31" i="26" s="1"/>
  <c r="W31" i="26" s="1"/>
  <c r="X31" i="26" s="1"/>
  <c r="Y31" i="26" s="1"/>
  <c r="S36" i="26"/>
  <c r="T36" i="26" s="1"/>
  <c r="U36" i="26" s="1"/>
  <c r="V36" i="26" s="1"/>
  <c r="W36" i="26" s="1"/>
  <c r="X36" i="26" s="1"/>
  <c r="Y36" i="26" s="1"/>
  <c r="O44" i="26"/>
  <c r="S21" i="26"/>
  <c r="T21" i="26" s="1"/>
  <c r="U21" i="26" s="1"/>
  <c r="V21" i="26" s="1"/>
  <c r="W21" i="26" s="1"/>
  <c r="X21" i="26" s="1"/>
  <c r="Y21" i="26" s="1"/>
  <c r="P21" i="26"/>
  <c r="P26" i="26"/>
  <c r="O26" i="26"/>
  <c r="S30" i="26"/>
  <c r="T30" i="26" s="1"/>
  <c r="U30" i="26" s="1"/>
  <c r="V30" i="26" s="1"/>
  <c r="W30" i="26" s="1"/>
  <c r="X30" i="26" s="1"/>
  <c r="Y30" i="26" s="1"/>
  <c r="P30" i="26"/>
  <c r="P35" i="26"/>
  <c r="O35" i="26"/>
  <c r="O39" i="26"/>
  <c r="S39" i="26"/>
  <c r="T39" i="26" s="1"/>
  <c r="U39" i="26" s="1"/>
  <c r="V39" i="26" s="1"/>
  <c r="W39" i="26" s="1"/>
  <c r="X39" i="26" s="1"/>
  <c r="Y39" i="26" s="1"/>
  <c r="P42" i="26"/>
  <c r="O42" i="26"/>
  <c r="O21" i="26"/>
  <c r="S29" i="26"/>
  <c r="T29" i="26" s="1"/>
  <c r="U29" i="26" s="1"/>
  <c r="V29" i="26" s="1"/>
  <c r="W29" i="26" s="1"/>
  <c r="X29" i="26" s="1"/>
  <c r="Y29" i="26" s="1"/>
  <c r="P29" i="26"/>
  <c r="O30" i="26"/>
  <c r="S35" i="26"/>
  <c r="T35" i="26" s="1"/>
  <c r="U35" i="26" s="1"/>
  <c r="V35" i="26" s="1"/>
  <c r="W35" i="26" s="1"/>
  <c r="X35" i="26" s="1"/>
  <c r="Y35" i="26" s="1"/>
  <c r="P39" i="26"/>
  <c r="S51" i="26"/>
  <c r="T51" i="26" s="1"/>
  <c r="U51" i="26" s="1"/>
  <c r="V51" i="26" s="1"/>
  <c r="W51" i="26" s="1"/>
  <c r="X51" i="26" s="1"/>
  <c r="Y51" i="26" s="1"/>
  <c r="P51" i="26"/>
  <c r="O51" i="26"/>
  <c r="P8" i="26"/>
  <c r="S38" i="26"/>
  <c r="T38" i="26" s="1"/>
  <c r="U38" i="26" s="1"/>
  <c r="V38" i="26" s="1"/>
  <c r="W38" i="26" s="1"/>
  <c r="X38" i="26" s="1"/>
  <c r="Y38" i="26" s="1"/>
  <c r="P38" i="26"/>
  <c r="S45" i="26"/>
  <c r="T45" i="26" s="1"/>
  <c r="U45" i="26" s="1"/>
  <c r="V45" i="26" s="1"/>
  <c r="W45" i="26" s="1"/>
  <c r="X45" i="26" s="1"/>
  <c r="Y45" i="26" s="1"/>
  <c r="P45" i="26"/>
  <c r="O45" i="26"/>
  <c r="O47" i="26"/>
  <c r="S47" i="26"/>
  <c r="T47" i="26" s="1"/>
  <c r="U47" i="26" s="1"/>
  <c r="V47" i="26" s="1"/>
  <c r="W47" i="26" s="1"/>
  <c r="X47" i="26" s="1"/>
  <c r="Y47" i="26" s="1"/>
  <c r="P9" i="26"/>
  <c r="P47" i="26"/>
  <c r="P34" i="26"/>
  <c r="O34" i="26"/>
  <c r="S12" i="26"/>
  <c r="T12" i="26" s="1"/>
  <c r="U12" i="26" s="1"/>
  <c r="V12" i="26" s="1"/>
  <c r="W12" i="26" s="1"/>
  <c r="X12" i="26" s="1"/>
  <c r="Y12" i="26" s="1"/>
  <c r="S50" i="26"/>
  <c r="T50" i="26" s="1"/>
  <c r="U50" i="26" s="1"/>
  <c r="V50" i="26" s="1"/>
  <c r="W50" i="26" s="1"/>
  <c r="X50" i="26" s="1"/>
  <c r="Y50" i="26" s="1"/>
  <c r="O49" i="26"/>
  <c r="P49" i="26"/>
  <c r="O50" i="26"/>
  <c r="S12" i="25"/>
  <c r="T12" i="25" s="1"/>
  <c r="U12" i="25" s="1"/>
  <c r="V12" i="25" s="1"/>
  <c r="W12" i="25" s="1"/>
  <c r="X12" i="25" s="1"/>
  <c r="Y12" i="25" s="1"/>
  <c r="S4" i="25"/>
  <c r="T4" i="25" s="1"/>
  <c r="U4" i="25" s="1"/>
  <c r="V4" i="25" s="1"/>
  <c r="W4" i="25" s="1"/>
  <c r="X4" i="25" s="1"/>
  <c r="Y4" i="25" s="1"/>
  <c r="S20" i="25"/>
  <c r="T20" i="25" s="1"/>
  <c r="U20" i="25" s="1"/>
  <c r="V20" i="25" s="1"/>
  <c r="W20" i="25" s="1"/>
  <c r="X20" i="25" s="1"/>
  <c r="Y20" i="25" s="1"/>
  <c r="S37" i="25"/>
  <c r="T37" i="25" s="1"/>
  <c r="U37" i="25" s="1"/>
  <c r="V37" i="25" s="1"/>
  <c r="W37" i="25" s="1"/>
  <c r="X37" i="25" s="1"/>
  <c r="Y37" i="25" s="1"/>
  <c r="P37" i="25"/>
  <c r="O37" i="25"/>
  <c r="O15" i="25"/>
  <c r="S15" i="25"/>
  <c r="T15" i="25" s="1"/>
  <c r="U15" i="25" s="1"/>
  <c r="V15" i="25" s="1"/>
  <c r="W15" i="25" s="1"/>
  <c r="X15" i="25" s="1"/>
  <c r="Y15" i="25" s="1"/>
  <c r="P18" i="25"/>
  <c r="O18" i="25"/>
  <c r="O31" i="25"/>
  <c r="S31" i="25"/>
  <c r="T31" i="25" s="1"/>
  <c r="U31" i="25" s="1"/>
  <c r="V31" i="25" s="1"/>
  <c r="W31" i="25" s="1"/>
  <c r="X31" i="25" s="1"/>
  <c r="Y31" i="25" s="1"/>
  <c r="P15" i="25"/>
  <c r="S18" i="25"/>
  <c r="T18" i="25" s="1"/>
  <c r="U18" i="25" s="1"/>
  <c r="V18" i="25" s="1"/>
  <c r="W18" i="25" s="1"/>
  <c r="X18" i="25" s="1"/>
  <c r="Y18" i="25" s="1"/>
  <c r="S29" i="25"/>
  <c r="T29" i="25" s="1"/>
  <c r="U29" i="25" s="1"/>
  <c r="V29" i="25" s="1"/>
  <c r="W29" i="25" s="1"/>
  <c r="X29" i="25" s="1"/>
  <c r="Y29" i="25" s="1"/>
  <c r="P29" i="25"/>
  <c r="O29" i="25"/>
  <c r="P31" i="25"/>
  <c r="P33" i="25"/>
  <c r="S33" i="25"/>
  <c r="T33" i="25" s="1"/>
  <c r="U33" i="25" s="1"/>
  <c r="V33" i="25" s="1"/>
  <c r="W33" i="25" s="1"/>
  <c r="X33" i="25" s="1"/>
  <c r="Y33" i="25" s="1"/>
  <c r="O33" i="25"/>
  <c r="S44" i="25"/>
  <c r="T44" i="25" s="1"/>
  <c r="U44" i="25" s="1"/>
  <c r="V44" i="25" s="1"/>
  <c r="W44" i="25" s="1"/>
  <c r="X44" i="25" s="1"/>
  <c r="Y44" i="25" s="1"/>
  <c r="P44" i="25"/>
  <c r="O46" i="25"/>
  <c r="S46" i="25"/>
  <c r="T46" i="25" s="1"/>
  <c r="U46" i="25" s="1"/>
  <c r="V46" i="25" s="1"/>
  <c r="W46" i="25" s="1"/>
  <c r="X46" i="25" s="1"/>
  <c r="Y46" i="25" s="1"/>
  <c r="P46" i="25"/>
  <c r="O7" i="25"/>
  <c r="S7" i="25"/>
  <c r="T7" i="25" s="1"/>
  <c r="U7" i="25" s="1"/>
  <c r="V7" i="25" s="1"/>
  <c r="W7" i="25" s="1"/>
  <c r="X7" i="25" s="1"/>
  <c r="Y7" i="25" s="1"/>
  <c r="P10" i="25"/>
  <c r="O10" i="25"/>
  <c r="O23" i="25"/>
  <c r="S23" i="25"/>
  <c r="T23" i="25" s="1"/>
  <c r="U23" i="25" s="1"/>
  <c r="V23" i="25" s="1"/>
  <c r="W23" i="25" s="1"/>
  <c r="X23" i="25" s="1"/>
  <c r="Y23" i="25" s="1"/>
  <c r="S35" i="25"/>
  <c r="T35" i="25" s="1"/>
  <c r="U35" i="25" s="1"/>
  <c r="V35" i="25" s="1"/>
  <c r="W35" i="25" s="1"/>
  <c r="X35" i="25" s="1"/>
  <c r="Y35" i="25" s="1"/>
  <c r="P35" i="25"/>
  <c r="O35" i="25"/>
  <c r="S48" i="25"/>
  <c r="T48" i="25" s="1"/>
  <c r="U48" i="25" s="1"/>
  <c r="V48" i="25" s="1"/>
  <c r="W48" i="25" s="1"/>
  <c r="X48" i="25" s="1"/>
  <c r="Y48" i="25" s="1"/>
  <c r="P48" i="25"/>
  <c r="O48" i="25"/>
  <c r="P50" i="25"/>
  <c r="O50" i="25"/>
  <c r="S50" i="25"/>
  <c r="T50" i="25" s="1"/>
  <c r="U50" i="25" s="1"/>
  <c r="V50" i="25" s="1"/>
  <c r="W50" i="25" s="1"/>
  <c r="X50" i="25" s="1"/>
  <c r="Y50" i="25" s="1"/>
  <c r="O4" i="25"/>
  <c r="O12" i="25"/>
  <c r="O20" i="25"/>
  <c r="S27" i="25"/>
  <c r="T27" i="25" s="1"/>
  <c r="U27" i="25" s="1"/>
  <c r="V27" i="25" s="1"/>
  <c r="W27" i="25" s="1"/>
  <c r="X27" i="25" s="1"/>
  <c r="Y27" i="25" s="1"/>
  <c r="P27" i="25"/>
  <c r="O27" i="25"/>
  <c r="S40" i="25"/>
  <c r="T40" i="25" s="1"/>
  <c r="U40" i="25" s="1"/>
  <c r="V40" i="25" s="1"/>
  <c r="W40" i="25" s="1"/>
  <c r="X40" i="25" s="1"/>
  <c r="Y40" i="25" s="1"/>
  <c r="P40" i="25"/>
  <c r="O40" i="25"/>
  <c r="O44" i="25"/>
  <c r="S51" i="25"/>
  <c r="T51" i="25" s="1"/>
  <c r="U51" i="25" s="1"/>
  <c r="V51" i="25" s="1"/>
  <c r="W51" i="25" s="1"/>
  <c r="X51" i="25" s="1"/>
  <c r="Y51" i="25" s="1"/>
  <c r="P51" i="25"/>
  <c r="O51" i="25"/>
  <c r="S38" i="25"/>
  <c r="T38" i="25" s="1"/>
  <c r="U38" i="25" s="1"/>
  <c r="V38" i="25" s="1"/>
  <c r="W38" i="25" s="1"/>
  <c r="X38" i="25" s="1"/>
  <c r="Y38" i="25" s="1"/>
  <c r="P38" i="25"/>
  <c r="O38" i="25"/>
  <c r="S6" i="25"/>
  <c r="T6" i="25" s="1"/>
  <c r="U6" i="25" s="1"/>
  <c r="V6" i="25" s="1"/>
  <c r="W6" i="25" s="1"/>
  <c r="X6" i="25" s="1"/>
  <c r="Y6" i="25" s="1"/>
  <c r="P6" i="25"/>
  <c r="S9" i="25"/>
  <c r="T9" i="25" s="1"/>
  <c r="U9" i="25" s="1"/>
  <c r="V9" i="25" s="1"/>
  <c r="W9" i="25" s="1"/>
  <c r="X9" i="25" s="1"/>
  <c r="Y9" i="25" s="1"/>
  <c r="O9" i="25"/>
  <c r="S14" i="25"/>
  <c r="T14" i="25" s="1"/>
  <c r="U14" i="25" s="1"/>
  <c r="V14" i="25" s="1"/>
  <c r="W14" i="25" s="1"/>
  <c r="X14" i="25" s="1"/>
  <c r="Y14" i="25" s="1"/>
  <c r="P14" i="25"/>
  <c r="S17" i="25"/>
  <c r="T17" i="25" s="1"/>
  <c r="U17" i="25" s="1"/>
  <c r="V17" i="25" s="1"/>
  <c r="W17" i="25" s="1"/>
  <c r="X17" i="25" s="1"/>
  <c r="Y17" i="25" s="1"/>
  <c r="O17" i="25"/>
  <c r="S22" i="25"/>
  <c r="T22" i="25" s="1"/>
  <c r="U22" i="25" s="1"/>
  <c r="V22" i="25" s="1"/>
  <c r="W22" i="25" s="1"/>
  <c r="X22" i="25" s="1"/>
  <c r="Y22" i="25" s="1"/>
  <c r="P22" i="25"/>
  <c r="P25" i="25"/>
  <c r="S25" i="25"/>
  <c r="T25" i="25" s="1"/>
  <c r="U25" i="25" s="1"/>
  <c r="V25" i="25" s="1"/>
  <c r="W25" i="25" s="1"/>
  <c r="X25" i="25" s="1"/>
  <c r="Y25" i="25" s="1"/>
  <c r="O25" i="25"/>
  <c r="S36" i="25"/>
  <c r="T36" i="25" s="1"/>
  <c r="U36" i="25" s="1"/>
  <c r="V36" i="25" s="1"/>
  <c r="W36" i="25" s="1"/>
  <c r="X36" i="25" s="1"/>
  <c r="Y36" i="25" s="1"/>
  <c r="P36" i="25"/>
  <c r="P42" i="25"/>
  <c r="O42" i="25"/>
  <c r="O6" i="25"/>
  <c r="P9" i="25"/>
  <c r="O14" i="25"/>
  <c r="P17" i="25"/>
  <c r="O22" i="25"/>
  <c r="S32" i="25"/>
  <c r="T32" i="25" s="1"/>
  <c r="U32" i="25" s="1"/>
  <c r="V32" i="25" s="1"/>
  <c r="W32" i="25" s="1"/>
  <c r="X32" i="25" s="1"/>
  <c r="Y32" i="25" s="1"/>
  <c r="P32" i="25"/>
  <c r="O32" i="25"/>
  <c r="O36" i="25"/>
  <c r="S42" i="25"/>
  <c r="T42" i="25" s="1"/>
  <c r="U42" i="25" s="1"/>
  <c r="V42" i="25" s="1"/>
  <c r="W42" i="25" s="1"/>
  <c r="X42" i="25" s="1"/>
  <c r="Y42" i="25" s="1"/>
  <c r="O47" i="25"/>
  <c r="S47" i="25"/>
  <c r="T47" i="25" s="1"/>
  <c r="U47" i="25" s="1"/>
  <c r="V47" i="25" s="1"/>
  <c r="W47" i="25" s="1"/>
  <c r="X47" i="25" s="1"/>
  <c r="Y47" i="25" s="1"/>
  <c r="S52" i="25"/>
  <c r="T52" i="25" s="1"/>
  <c r="U52" i="25" s="1"/>
  <c r="V52" i="25" s="1"/>
  <c r="W52" i="25" s="1"/>
  <c r="X52" i="25" s="1"/>
  <c r="Y52" i="25" s="1"/>
  <c r="P52" i="25"/>
  <c r="O52" i="25"/>
  <c r="P26" i="25"/>
  <c r="O26" i="25"/>
  <c r="S8" i="25"/>
  <c r="T8" i="25" s="1"/>
  <c r="U8" i="25" s="1"/>
  <c r="V8" i="25" s="1"/>
  <c r="W8" i="25" s="1"/>
  <c r="X8" i="25" s="1"/>
  <c r="Y8" i="25" s="1"/>
  <c r="P8" i="25"/>
  <c r="O8" i="25"/>
  <c r="S16" i="25"/>
  <c r="T16" i="25" s="1"/>
  <c r="U16" i="25" s="1"/>
  <c r="V16" i="25" s="1"/>
  <c r="W16" i="25" s="1"/>
  <c r="X16" i="25" s="1"/>
  <c r="Y16" i="25" s="1"/>
  <c r="P16" i="25"/>
  <c r="O16" i="25"/>
  <c r="S28" i="25"/>
  <c r="T28" i="25" s="1"/>
  <c r="U28" i="25" s="1"/>
  <c r="V28" i="25" s="1"/>
  <c r="W28" i="25" s="1"/>
  <c r="X28" i="25" s="1"/>
  <c r="Y28" i="25" s="1"/>
  <c r="P28" i="25"/>
  <c r="S45" i="25"/>
  <c r="T45" i="25" s="1"/>
  <c r="U45" i="25" s="1"/>
  <c r="V45" i="25" s="1"/>
  <c r="W45" i="25" s="1"/>
  <c r="X45" i="25" s="1"/>
  <c r="Y45" i="25" s="1"/>
  <c r="P45" i="25"/>
  <c r="O45" i="25"/>
  <c r="P41" i="25"/>
  <c r="S41" i="25"/>
  <c r="T41" i="25" s="1"/>
  <c r="U41" i="25" s="1"/>
  <c r="V41" i="25" s="1"/>
  <c r="W41" i="25" s="1"/>
  <c r="X41" i="25" s="1"/>
  <c r="Y41" i="25" s="1"/>
  <c r="O41" i="25"/>
  <c r="S11" i="25"/>
  <c r="T11" i="25" s="1"/>
  <c r="U11" i="25" s="1"/>
  <c r="V11" i="25" s="1"/>
  <c r="W11" i="25" s="1"/>
  <c r="X11" i="25" s="1"/>
  <c r="Y11" i="25" s="1"/>
  <c r="P11" i="25"/>
  <c r="O11" i="25"/>
  <c r="S19" i="25"/>
  <c r="T19" i="25" s="1"/>
  <c r="U19" i="25" s="1"/>
  <c r="V19" i="25" s="1"/>
  <c r="W19" i="25" s="1"/>
  <c r="X19" i="25" s="1"/>
  <c r="Y19" i="25" s="1"/>
  <c r="P19" i="25"/>
  <c r="O19" i="25"/>
  <c r="S24" i="25"/>
  <c r="T24" i="25" s="1"/>
  <c r="U24" i="25" s="1"/>
  <c r="V24" i="25" s="1"/>
  <c r="W24" i="25" s="1"/>
  <c r="X24" i="25" s="1"/>
  <c r="Y24" i="25" s="1"/>
  <c r="P24" i="25"/>
  <c r="O24" i="25"/>
  <c r="S30" i="25"/>
  <c r="T30" i="25" s="1"/>
  <c r="U30" i="25" s="1"/>
  <c r="V30" i="25" s="1"/>
  <c r="W30" i="25" s="1"/>
  <c r="X30" i="25" s="1"/>
  <c r="Y30" i="25" s="1"/>
  <c r="P30" i="25"/>
  <c r="O30" i="25"/>
  <c r="P34" i="25"/>
  <c r="O34" i="25"/>
  <c r="S5" i="25"/>
  <c r="T5" i="25" s="1"/>
  <c r="U5" i="25" s="1"/>
  <c r="V5" i="25" s="1"/>
  <c r="W5" i="25" s="1"/>
  <c r="X5" i="25" s="1"/>
  <c r="Y5" i="25" s="1"/>
  <c r="P5" i="25"/>
  <c r="O5" i="25"/>
  <c r="S13" i="25"/>
  <c r="T13" i="25" s="1"/>
  <c r="U13" i="25" s="1"/>
  <c r="V13" i="25" s="1"/>
  <c r="W13" i="25" s="1"/>
  <c r="X13" i="25" s="1"/>
  <c r="Y13" i="25" s="1"/>
  <c r="P13" i="25"/>
  <c r="O13" i="25"/>
  <c r="S21" i="25"/>
  <c r="T21" i="25" s="1"/>
  <c r="U21" i="25" s="1"/>
  <c r="V21" i="25" s="1"/>
  <c r="W21" i="25" s="1"/>
  <c r="X21" i="25" s="1"/>
  <c r="Y21" i="25" s="1"/>
  <c r="P21" i="25"/>
  <c r="O21" i="25"/>
  <c r="O28" i="25"/>
  <c r="S34" i="25"/>
  <c r="T34" i="25" s="1"/>
  <c r="U34" i="25" s="1"/>
  <c r="V34" i="25" s="1"/>
  <c r="W34" i="25" s="1"/>
  <c r="X34" i="25" s="1"/>
  <c r="Y34" i="25" s="1"/>
  <c r="O39" i="25"/>
  <c r="S39" i="25"/>
  <c r="T39" i="25" s="1"/>
  <c r="U39" i="25" s="1"/>
  <c r="V39" i="25" s="1"/>
  <c r="W39" i="25" s="1"/>
  <c r="X39" i="25" s="1"/>
  <c r="Y39" i="25" s="1"/>
  <c r="S43" i="25"/>
  <c r="T43" i="25" s="1"/>
  <c r="U43" i="25" s="1"/>
  <c r="V43" i="25" s="1"/>
  <c r="W43" i="25" s="1"/>
  <c r="X43" i="25" s="1"/>
  <c r="Y43" i="25" s="1"/>
  <c r="P43" i="25"/>
  <c r="O43" i="25"/>
  <c r="S53" i="25"/>
  <c r="T53" i="25" s="1"/>
  <c r="U53" i="25" s="1"/>
  <c r="V53" i="25" s="1"/>
  <c r="W53" i="25" s="1"/>
  <c r="X53" i="25" s="1"/>
  <c r="Y53" i="25" s="1"/>
  <c r="P53" i="25"/>
  <c r="O53" i="25"/>
  <c r="O49" i="25"/>
  <c r="S49" i="25"/>
  <c r="T49" i="25" s="1"/>
  <c r="U49" i="25" s="1"/>
  <c r="V49" i="25" s="1"/>
  <c r="W49" i="25" s="1"/>
  <c r="X49" i="25" s="1"/>
  <c r="Y49" i="25" s="1"/>
  <c r="T3" i="23"/>
  <c r="U3" i="23" s="1"/>
  <c r="Q3" i="23"/>
  <c r="P3" i="23"/>
  <c r="T11" i="23"/>
  <c r="U11" i="23" s="1"/>
  <c r="V11" i="23" s="1"/>
  <c r="W11" i="23" s="1"/>
  <c r="X11" i="23" s="1"/>
  <c r="Y11" i="23" s="1"/>
  <c r="Z11" i="23" s="1"/>
  <c r="Q11" i="23"/>
  <c r="P11" i="23"/>
  <c r="P31" i="23"/>
  <c r="T31" i="23"/>
  <c r="U31" i="23" s="1"/>
  <c r="V31" i="23" s="1"/>
  <c r="W31" i="23" s="1"/>
  <c r="X31" i="23" s="1"/>
  <c r="Y31" i="23" s="1"/>
  <c r="Z31" i="23" s="1"/>
  <c r="Q18" i="23"/>
  <c r="P18" i="23"/>
  <c r="Q31" i="23"/>
  <c r="T38" i="23"/>
  <c r="U38" i="23" s="1"/>
  <c r="V38" i="23" s="1"/>
  <c r="W38" i="23" s="1"/>
  <c r="X38" i="23" s="1"/>
  <c r="Y38" i="23" s="1"/>
  <c r="Z38" i="23" s="1"/>
  <c r="Q38" i="23"/>
  <c r="P38" i="23"/>
  <c r="P49" i="23"/>
  <c r="T49" i="23"/>
  <c r="U49" i="23" s="1"/>
  <c r="V49" i="23" s="1"/>
  <c r="W49" i="23" s="1"/>
  <c r="X49" i="23" s="1"/>
  <c r="Y49" i="23" s="1"/>
  <c r="Z49" i="23" s="1"/>
  <c r="Q49" i="23"/>
  <c r="T13" i="23"/>
  <c r="U13" i="23" s="1"/>
  <c r="V13" i="23" s="1"/>
  <c r="W13" i="23" s="1"/>
  <c r="X13" i="23" s="1"/>
  <c r="Y13" i="23" s="1"/>
  <c r="Z13" i="23" s="1"/>
  <c r="Q13" i="23"/>
  <c r="P13" i="23"/>
  <c r="T18" i="23"/>
  <c r="U18" i="23" s="1"/>
  <c r="V18" i="23" s="1"/>
  <c r="W18" i="23" s="1"/>
  <c r="X18" i="23" s="1"/>
  <c r="Y18" i="23" s="1"/>
  <c r="Z18" i="23" s="1"/>
  <c r="T45" i="23"/>
  <c r="U45" i="23" s="1"/>
  <c r="V45" i="23" s="1"/>
  <c r="W45" i="23" s="1"/>
  <c r="X45" i="23" s="1"/>
  <c r="Y45" i="23" s="1"/>
  <c r="Z45" i="23" s="1"/>
  <c r="Q45" i="23"/>
  <c r="P45" i="23"/>
  <c r="Q52" i="23"/>
  <c r="T52" i="23"/>
  <c r="U52" i="23" s="1"/>
  <c r="V52" i="23" s="1"/>
  <c r="W52" i="23" s="1"/>
  <c r="X52" i="23" s="1"/>
  <c r="Y52" i="23" s="1"/>
  <c r="Z52" i="23" s="1"/>
  <c r="T14" i="23"/>
  <c r="U14" i="23" s="1"/>
  <c r="V14" i="23" s="1"/>
  <c r="W14" i="23" s="1"/>
  <c r="X14" i="23" s="1"/>
  <c r="Y14" i="23" s="1"/>
  <c r="Z14" i="23" s="1"/>
  <c r="Q14" i="23"/>
  <c r="P14" i="23"/>
  <c r="T8" i="23"/>
  <c r="U8" i="23" s="1"/>
  <c r="V8" i="23" s="1"/>
  <c r="W8" i="23" s="1"/>
  <c r="X8" i="23" s="1"/>
  <c r="Y8" i="23" s="1"/>
  <c r="Z8" i="23" s="1"/>
  <c r="Q8" i="23"/>
  <c r="P8" i="23"/>
  <c r="T27" i="23"/>
  <c r="U27" i="23" s="1"/>
  <c r="V27" i="23" s="1"/>
  <c r="W27" i="23" s="1"/>
  <c r="X27" i="23" s="1"/>
  <c r="Y27" i="23" s="1"/>
  <c r="Z27" i="23" s="1"/>
  <c r="Q27" i="23"/>
  <c r="P27" i="23"/>
  <c r="Q36" i="23"/>
  <c r="T36" i="23"/>
  <c r="U36" i="23" s="1"/>
  <c r="V36" i="23" s="1"/>
  <c r="W36" i="23" s="1"/>
  <c r="X36" i="23" s="1"/>
  <c r="Y36" i="23" s="1"/>
  <c r="Z36" i="23" s="1"/>
  <c r="P47" i="23"/>
  <c r="T47" i="23"/>
  <c r="U47" i="23" s="1"/>
  <c r="V47" i="23" s="1"/>
  <c r="W47" i="23" s="1"/>
  <c r="X47" i="23" s="1"/>
  <c r="Y47" i="23" s="1"/>
  <c r="Z47" i="23" s="1"/>
  <c r="T21" i="23"/>
  <c r="U21" i="23" s="1"/>
  <c r="V21" i="23" s="1"/>
  <c r="W21" i="23" s="1"/>
  <c r="X21" i="23" s="1"/>
  <c r="Y21" i="23" s="1"/>
  <c r="Z21" i="23" s="1"/>
  <c r="Q21" i="23"/>
  <c r="P21" i="23"/>
  <c r="P23" i="23"/>
  <c r="T23" i="23"/>
  <c r="U23" i="23" s="1"/>
  <c r="V23" i="23" s="1"/>
  <c r="W23" i="23" s="1"/>
  <c r="X23" i="23" s="1"/>
  <c r="Y23" i="23" s="1"/>
  <c r="Z23" i="23" s="1"/>
  <c r="P25" i="23"/>
  <c r="T25" i="23"/>
  <c r="U25" i="23" s="1"/>
  <c r="V25" i="23" s="1"/>
  <c r="W25" i="23" s="1"/>
  <c r="X25" i="23" s="1"/>
  <c r="Y25" i="23" s="1"/>
  <c r="Z25" i="23" s="1"/>
  <c r="Q25" i="23"/>
  <c r="T32" i="23"/>
  <c r="U32" i="23" s="1"/>
  <c r="V32" i="23" s="1"/>
  <c r="W32" i="23" s="1"/>
  <c r="X32" i="23" s="1"/>
  <c r="Y32" i="23" s="1"/>
  <c r="Z32" i="23" s="1"/>
  <c r="Q32" i="23"/>
  <c r="P32" i="23"/>
  <c r="Q34" i="23"/>
  <c r="P34" i="23"/>
  <c r="T43" i="23"/>
  <c r="U43" i="23" s="1"/>
  <c r="V43" i="23" s="1"/>
  <c r="W43" i="23" s="1"/>
  <c r="X43" i="23" s="1"/>
  <c r="Y43" i="23" s="1"/>
  <c r="Z43" i="23" s="1"/>
  <c r="Q43" i="23"/>
  <c r="P43" i="23"/>
  <c r="P52" i="23"/>
  <c r="T6" i="23"/>
  <c r="U6" i="23" s="1"/>
  <c r="V6" i="23" s="1"/>
  <c r="W6" i="23" s="1"/>
  <c r="X6" i="23" s="1"/>
  <c r="Y6" i="23" s="1"/>
  <c r="Z6" i="23" s="1"/>
  <c r="Q6" i="23"/>
  <c r="P6" i="23"/>
  <c r="T40" i="23"/>
  <c r="U40" i="23" s="1"/>
  <c r="V40" i="23" s="1"/>
  <c r="W40" i="23" s="1"/>
  <c r="X40" i="23" s="1"/>
  <c r="Y40" i="23" s="1"/>
  <c r="Z40" i="23" s="1"/>
  <c r="Q40" i="23"/>
  <c r="P40" i="23"/>
  <c r="T16" i="23"/>
  <c r="U16" i="23" s="1"/>
  <c r="V16" i="23" s="1"/>
  <c r="W16" i="23" s="1"/>
  <c r="X16" i="23" s="1"/>
  <c r="Y16" i="23" s="1"/>
  <c r="Z16" i="23" s="1"/>
  <c r="Q16" i="23"/>
  <c r="P16" i="23"/>
  <c r="Q10" i="23"/>
  <c r="P10" i="23"/>
  <c r="T19" i="23"/>
  <c r="U19" i="23" s="1"/>
  <c r="V19" i="23" s="1"/>
  <c r="W19" i="23" s="1"/>
  <c r="X19" i="23" s="1"/>
  <c r="Y19" i="23" s="1"/>
  <c r="Z19" i="23" s="1"/>
  <c r="Q19" i="23"/>
  <c r="P19" i="23"/>
  <c r="Q28" i="23"/>
  <c r="T28" i="23"/>
  <c r="U28" i="23" s="1"/>
  <c r="V28" i="23" s="1"/>
  <c r="W28" i="23" s="1"/>
  <c r="X28" i="23" s="1"/>
  <c r="Y28" i="23" s="1"/>
  <c r="Z28" i="23" s="1"/>
  <c r="T30" i="23"/>
  <c r="U30" i="23" s="1"/>
  <c r="V30" i="23" s="1"/>
  <c r="W30" i="23" s="1"/>
  <c r="X30" i="23" s="1"/>
  <c r="Y30" i="23" s="1"/>
  <c r="Z30" i="23" s="1"/>
  <c r="Q30" i="23"/>
  <c r="P30" i="23"/>
  <c r="T48" i="23"/>
  <c r="U48" i="23" s="1"/>
  <c r="V48" i="23" s="1"/>
  <c r="W48" i="23" s="1"/>
  <c r="X48" i="23" s="1"/>
  <c r="Y48" i="23" s="1"/>
  <c r="Z48" i="23" s="1"/>
  <c r="Q48" i="23"/>
  <c r="P48" i="23"/>
  <c r="Q50" i="23"/>
  <c r="P50" i="23"/>
  <c r="P41" i="23"/>
  <c r="T41" i="23"/>
  <c r="U41" i="23" s="1"/>
  <c r="V41" i="23" s="1"/>
  <c r="W41" i="23" s="1"/>
  <c r="X41" i="23" s="1"/>
  <c r="Y41" i="23" s="1"/>
  <c r="Z41" i="23" s="1"/>
  <c r="Q41" i="23"/>
  <c r="Q7" i="23"/>
  <c r="P12" i="23"/>
  <c r="Q15" i="23"/>
  <c r="T24" i="23"/>
  <c r="U24" i="23" s="1"/>
  <c r="V24" i="23" s="1"/>
  <c r="W24" i="23" s="1"/>
  <c r="X24" i="23" s="1"/>
  <c r="Y24" i="23" s="1"/>
  <c r="Z24" i="23" s="1"/>
  <c r="Q24" i="23"/>
  <c r="P24" i="23"/>
  <c r="Q26" i="23"/>
  <c r="P26" i="23"/>
  <c r="T35" i="23"/>
  <c r="U35" i="23" s="1"/>
  <c r="V35" i="23" s="1"/>
  <c r="W35" i="23" s="1"/>
  <c r="X35" i="23" s="1"/>
  <c r="Y35" i="23" s="1"/>
  <c r="Z35" i="23" s="1"/>
  <c r="Q35" i="23"/>
  <c r="P35" i="23"/>
  <c r="Q44" i="23"/>
  <c r="T44" i="23"/>
  <c r="U44" i="23" s="1"/>
  <c r="V44" i="23" s="1"/>
  <c r="W44" i="23" s="1"/>
  <c r="X44" i="23" s="1"/>
  <c r="Y44" i="23" s="1"/>
  <c r="Z44" i="23" s="1"/>
  <c r="T46" i="23"/>
  <c r="U46" i="23" s="1"/>
  <c r="V46" i="23" s="1"/>
  <c r="W46" i="23" s="1"/>
  <c r="X46" i="23" s="1"/>
  <c r="Y46" i="23" s="1"/>
  <c r="Z46" i="23" s="1"/>
  <c r="Q46" i="23"/>
  <c r="P46" i="23"/>
  <c r="T53" i="23"/>
  <c r="U53" i="23" s="1"/>
  <c r="V53" i="23" s="1"/>
  <c r="W53" i="23" s="1"/>
  <c r="X53" i="23" s="1"/>
  <c r="Y53" i="23" s="1"/>
  <c r="Z53" i="23" s="1"/>
  <c r="Q53" i="23"/>
  <c r="P53" i="23"/>
  <c r="T37" i="23"/>
  <c r="U37" i="23" s="1"/>
  <c r="V37" i="23" s="1"/>
  <c r="W37" i="23" s="1"/>
  <c r="X37" i="23" s="1"/>
  <c r="Y37" i="23" s="1"/>
  <c r="Z37" i="23" s="1"/>
  <c r="Q37" i="23"/>
  <c r="P37" i="23"/>
  <c r="P39" i="23"/>
  <c r="T39" i="23"/>
  <c r="U39" i="23" s="1"/>
  <c r="V39" i="23" s="1"/>
  <c r="W39" i="23" s="1"/>
  <c r="X39" i="23" s="1"/>
  <c r="Y39" i="23" s="1"/>
  <c r="Z39" i="23" s="1"/>
  <c r="T17" i="23"/>
  <c r="U17" i="23" s="1"/>
  <c r="V17" i="23" s="1"/>
  <c r="W17" i="23" s="1"/>
  <c r="X17" i="23" s="1"/>
  <c r="Y17" i="23" s="1"/>
  <c r="Z17" i="23" s="1"/>
  <c r="Q17" i="23"/>
  <c r="P17" i="23"/>
  <c r="T7" i="23"/>
  <c r="U7" i="23" s="1"/>
  <c r="V7" i="23" s="1"/>
  <c r="W7" i="23" s="1"/>
  <c r="X7" i="23" s="1"/>
  <c r="Y7" i="23" s="1"/>
  <c r="Z7" i="23" s="1"/>
  <c r="T9" i="23"/>
  <c r="U9" i="23" s="1"/>
  <c r="V9" i="23" s="1"/>
  <c r="W9" i="23" s="1"/>
  <c r="X9" i="23" s="1"/>
  <c r="Y9" i="23" s="1"/>
  <c r="Z9" i="23" s="1"/>
  <c r="Q9" i="23"/>
  <c r="Q12" i="23"/>
  <c r="T15" i="23"/>
  <c r="U15" i="23" s="1"/>
  <c r="V15" i="23" s="1"/>
  <c r="W15" i="23" s="1"/>
  <c r="X15" i="23" s="1"/>
  <c r="Y15" i="23" s="1"/>
  <c r="Z15" i="23" s="1"/>
  <c r="Q20" i="23"/>
  <c r="T20" i="23"/>
  <c r="U20" i="23" s="1"/>
  <c r="V20" i="23" s="1"/>
  <c r="W20" i="23" s="1"/>
  <c r="X20" i="23" s="1"/>
  <c r="Y20" i="23" s="1"/>
  <c r="Z20" i="23" s="1"/>
  <c r="T22" i="23"/>
  <c r="U22" i="23" s="1"/>
  <c r="V22" i="23" s="1"/>
  <c r="W22" i="23" s="1"/>
  <c r="X22" i="23" s="1"/>
  <c r="Y22" i="23" s="1"/>
  <c r="Z22" i="23" s="1"/>
  <c r="Q22" i="23"/>
  <c r="P22" i="23"/>
  <c r="T26" i="23"/>
  <c r="U26" i="23" s="1"/>
  <c r="V26" i="23" s="1"/>
  <c r="W26" i="23" s="1"/>
  <c r="X26" i="23" s="1"/>
  <c r="Y26" i="23" s="1"/>
  <c r="Z26" i="23" s="1"/>
  <c r="P44" i="23"/>
  <c r="T51" i="23"/>
  <c r="U51" i="23" s="1"/>
  <c r="V51" i="23" s="1"/>
  <c r="W51" i="23" s="1"/>
  <c r="X51" i="23" s="1"/>
  <c r="Y51" i="23" s="1"/>
  <c r="Z51" i="23" s="1"/>
  <c r="Q51" i="23"/>
  <c r="P51" i="23"/>
  <c r="T29" i="23"/>
  <c r="U29" i="23" s="1"/>
  <c r="V29" i="23" s="1"/>
  <c r="W29" i="23" s="1"/>
  <c r="X29" i="23" s="1"/>
  <c r="Y29" i="23" s="1"/>
  <c r="Z29" i="23" s="1"/>
  <c r="Q29" i="23"/>
  <c r="P29" i="23"/>
  <c r="T33" i="23"/>
  <c r="U33" i="23" s="1"/>
  <c r="V33" i="23" s="1"/>
  <c r="W33" i="23" s="1"/>
  <c r="X33" i="23" s="1"/>
  <c r="Y33" i="23" s="1"/>
  <c r="Z33" i="23" s="1"/>
  <c r="P33" i="23"/>
  <c r="Q33" i="23"/>
  <c r="Q42" i="23"/>
  <c r="P42" i="23"/>
  <c r="AH4" i="15"/>
  <c r="AH5" i="15"/>
  <c r="AH6" i="15"/>
  <c r="AH7" i="15"/>
  <c r="AH8" i="15"/>
  <c r="AH9" i="15"/>
  <c r="AH10" i="15"/>
  <c r="AH11" i="15"/>
  <c r="AH12" i="15"/>
  <c r="AH13" i="15"/>
  <c r="AH14" i="15"/>
  <c r="AH15" i="15"/>
  <c r="AH16" i="15"/>
  <c r="AH17" i="15"/>
  <c r="AH18" i="15"/>
  <c r="AH19" i="15"/>
  <c r="AH20" i="15"/>
  <c r="AH21" i="15"/>
  <c r="AH22" i="15"/>
  <c r="AH23" i="15"/>
  <c r="AH24" i="15"/>
  <c r="AH25" i="15"/>
  <c r="AH26" i="15"/>
  <c r="AH27" i="15"/>
  <c r="AH28" i="15"/>
  <c r="AH29" i="15"/>
  <c r="AH30" i="15"/>
  <c r="AH31" i="15"/>
  <c r="AH32" i="15"/>
  <c r="AH33" i="15"/>
  <c r="AH34" i="15"/>
  <c r="AH35" i="15"/>
  <c r="AH36" i="15"/>
  <c r="AH37" i="15"/>
  <c r="AH38" i="15"/>
  <c r="AH39" i="15"/>
  <c r="AH40" i="15"/>
  <c r="AH41" i="15"/>
  <c r="AH42" i="15"/>
  <c r="AH43" i="15"/>
  <c r="AH44" i="15"/>
  <c r="AH45" i="15"/>
  <c r="AH46" i="15"/>
  <c r="AH47" i="15"/>
  <c r="AH48" i="15"/>
  <c r="AH49" i="15"/>
  <c r="AH50" i="15"/>
  <c r="AH51" i="15"/>
  <c r="AH52" i="15"/>
  <c r="AH53" i="15"/>
  <c r="AH3" i="15"/>
  <c r="Q4" i="30" l="1"/>
  <c r="T4" i="30"/>
  <c r="U4" i="30" s="1"/>
  <c r="V4" i="30" s="1"/>
  <c r="W4" i="30" s="1"/>
  <c r="X4" i="30" s="1"/>
  <c r="Y4" i="30" s="1"/>
  <c r="Z4" i="30" s="1"/>
  <c r="P4" i="32"/>
  <c r="Q4" i="32"/>
  <c r="S3" i="28"/>
  <c r="T3" i="28" s="1"/>
  <c r="O3" i="28"/>
  <c r="Q4" i="23"/>
  <c r="P4" i="23"/>
  <c r="Q5" i="23"/>
  <c r="P5" i="23"/>
  <c r="P5" i="26"/>
  <c r="S4" i="26"/>
  <c r="T4" i="26" s="1"/>
  <c r="U4" i="26" s="1"/>
  <c r="V4" i="26" s="1"/>
  <c r="W4" i="26" s="1"/>
  <c r="X4" i="26" s="1"/>
  <c r="Y4" i="26" s="1"/>
  <c r="O4" i="26"/>
  <c r="S5" i="26"/>
  <c r="T5" i="26" s="1"/>
  <c r="U5" i="26" s="1"/>
  <c r="V5" i="26" s="1"/>
  <c r="W5" i="26" s="1"/>
  <c r="X5" i="26" s="1"/>
  <c r="Y5" i="26" s="1"/>
  <c r="P3" i="25"/>
  <c r="S3" i="25"/>
  <c r="T3" i="25" s="1"/>
  <c r="O3" i="30"/>
  <c r="T3" i="30" s="1"/>
  <c r="U3" i="30" s="1"/>
  <c r="V3" i="32"/>
  <c r="U3" i="26"/>
  <c r="V3" i="23"/>
  <c r="U3" i="28" l="1"/>
  <c r="U54" i="28" s="1"/>
  <c r="U3" i="25"/>
  <c r="U54" i="25" s="1"/>
  <c r="V3" i="30"/>
  <c r="W3" i="30" s="1"/>
  <c r="Q3" i="30"/>
  <c r="P3" i="30"/>
  <c r="V54" i="32"/>
  <c r="W3" i="32"/>
  <c r="U54" i="26"/>
  <c r="V3" i="26"/>
  <c r="V54" i="23"/>
  <c r="W3" i="23"/>
  <c r="V54" i="30" l="1"/>
  <c r="V3" i="28"/>
  <c r="W3" i="28" s="1"/>
  <c r="V3" i="25"/>
  <c r="V54" i="25" s="1"/>
  <c r="X3" i="32"/>
  <c r="W54" i="32"/>
  <c r="X3" i="30"/>
  <c r="W54" i="30"/>
  <c r="V54" i="28"/>
  <c r="W3" i="26"/>
  <c r="V54" i="26"/>
  <c r="W54" i="23"/>
  <c r="X3" i="23"/>
  <c r="T4" i="19"/>
  <c r="U4" i="19" s="1"/>
  <c r="T31" i="14"/>
  <c r="T32" i="14"/>
  <c r="Z32" i="14" s="1"/>
  <c r="AA32" i="14" s="1"/>
  <c r="AB32" i="14" s="1"/>
  <c r="AC32" i="14" s="1"/>
  <c r="AD32" i="14" s="1"/>
  <c r="AE32" i="14" s="1"/>
  <c r="AF32" i="14" s="1"/>
  <c r="T33" i="14"/>
  <c r="T34" i="14"/>
  <c r="Z34" i="14" s="1"/>
  <c r="AA34" i="14" s="1"/>
  <c r="AB34" i="14" s="1"/>
  <c r="AC34" i="14" s="1"/>
  <c r="AD34" i="14" s="1"/>
  <c r="AE34" i="14" s="1"/>
  <c r="AF34" i="14" s="1"/>
  <c r="T35" i="14"/>
  <c r="T36" i="14"/>
  <c r="Z36" i="14" s="1"/>
  <c r="AA36" i="14" s="1"/>
  <c r="AB36" i="14" s="1"/>
  <c r="AC36" i="14" s="1"/>
  <c r="AD36" i="14" s="1"/>
  <c r="AE36" i="14" s="1"/>
  <c r="AF36" i="14" s="1"/>
  <c r="T37" i="14"/>
  <c r="T38" i="14"/>
  <c r="Z38" i="14" s="1"/>
  <c r="AA38" i="14" s="1"/>
  <c r="AB38" i="14" s="1"/>
  <c r="AC38" i="14" s="1"/>
  <c r="AD38" i="14" s="1"/>
  <c r="AE38" i="14" s="1"/>
  <c r="AF38" i="14" s="1"/>
  <c r="T39" i="14"/>
  <c r="T40" i="14"/>
  <c r="Z40" i="14" s="1"/>
  <c r="AA40" i="14" s="1"/>
  <c r="AB40" i="14" s="1"/>
  <c r="AC40" i="14" s="1"/>
  <c r="AD40" i="14" s="1"/>
  <c r="AE40" i="14" s="1"/>
  <c r="AF40" i="14" s="1"/>
  <c r="T41" i="14"/>
  <c r="T42" i="14"/>
  <c r="Z42" i="14" s="1"/>
  <c r="AA42" i="14" s="1"/>
  <c r="AB42" i="14" s="1"/>
  <c r="AC42" i="14" s="1"/>
  <c r="AD42" i="14" s="1"/>
  <c r="AE42" i="14" s="1"/>
  <c r="AF42" i="14" s="1"/>
  <c r="T43" i="14"/>
  <c r="T44" i="14"/>
  <c r="Z44" i="14" s="1"/>
  <c r="AA44" i="14" s="1"/>
  <c r="AB44" i="14" s="1"/>
  <c r="AC44" i="14" s="1"/>
  <c r="AD44" i="14" s="1"/>
  <c r="AE44" i="14" s="1"/>
  <c r="AF44" i="14" s="1"/>
  <c r="T45" i="14"/>
  <c r="T46" i="14"/>
  <c r="Z46" i="14" s="1"/>
  <c r="AA46" i="14" s="1"/>
  <c r="AB46" i="14" s="1"/>
  <c r="AC46" i="14" s="1"/>
  <c r="AD46" i="14" s="1"/>
  <c r="AE46" i="14" s="1"/>
  <c r="AF46" i="14" s="1"/>
  <c r="T47" i="14"/>
  <c r="T48" i="14"/>
  <c r="Z48" i="14" s="1"/>
  <c r="AA48" i="14" s="1"/>
  <c r="AB48" i="14" s="1"/>
  <c r="AC48" i="14" s="1"/>
  <c r="AD48" i="14" s="1"/>
  <c r="AE48" i="14" s="1"/>
  <c r="AF48" i="14" s="1"/>
  <c r="T49" i="14"/>
  <c r="T50" i="14"/>
  <c r="Z50" i="14" s="1"/>
  <c r="AA50" i="14" s="1"/>
  <c r="AB50" i="14" s="1"/>
  <c r="AC50" i="14" s="1"/>
  <c r="AD50" i="14" s="1"/>
  <c r="AE50" i="14" s="1"/>
  <c r="AF50" i="14" s="1"/>
  <c r="T51" i="14"/>
  <c r="T52" i="14"/>
  <c r="Z52" i="14" s="1"/>
  <c r="AA52" i="14" s="1"/>
  <c r="AB52" i="14" s="1"/>
  <c r="AC52" i="14" s="1"/>
  <c r="AD52" i="14" s="1"/>
  <c r="AE52" i="14" s="1"/>
  <c r="AF52" i="14" s="1"/>
  <c r="T53" i="14"/>
  <c r="AJ41" i="15"/>
  <c r="AJ42" i="15"/>
  <c r="AJ43" i="15"/>
  <c r="AJ44" i="15"/>
  <c r="AJ45" i="15"/>
  <c r="AJ46" i="15"/>
  <c r="AJ47" i="15"/>
  <c r="AJ48" i="15"/>
  <c r="AJ49" i="15"/>
  <c r="AJ50" i="15"/>
  <c r="AJ51" i="15"/>
  <c r="AJ52" i="15"/>
  <c r="AJ53" i="15"/>
  <c r="B41" i="15"/>
  <c r="AC41" i="15" s="1"/>
  <c r="AD41" i="15" s="1"/>
  <c r="X41" i="15"/>
  <c r="Z41" i="15"/>
  <c r="AB41" i="15"/>
  <c r="B42" i="15"/>
  <c r="AC42" i="15" s="1"/>
  <c r="AD42" i="15" s="1"/>
  <c r="X42" i="15"/>
  <c r="Z42" i="15"/>
  <c r="AB42" i="15"/>
  <c r="B43" i="15"/>
  <c r="AC43" i="15" s="1"/>
  <c r="AD43" i="15" s="1"/>
  <c r="X43" i="15"/>
  <c r="Z43" i="15"/>
  <c r="AB43" i="15"/>
  <c r="B44" i="15"/>
  <c r="AC44" i="15" s="1"/>
  <c r="AD44" i="15" s="1"/>
  <c r="X44" i="15"/>
  <c r="Z44" i="15"/>
  <c r="AB44" i="15"/>
  <c r="B45" i="15"/>
  <c r="AC45" i="15" s="1"/>
  <c r="AD45" i="15" s="1"/>
  <c r="X45" i="15"/>
  <c r="Z45" i="15"/>
  <c r="AB45" i="15"/>
  <c r="B46" i="15"/>
  <c r="AC46" i="15" s="1"/>
  <c r="AD46" i="15" s="1"/>
  <c r="X46" i="15"/>
  <c r="Z46" i="15"/>
  <c r="AB46" i="15"/>
  <c r="B47" i="15"/>
  <c r="AC47" i="15" s="1"/>
  <c r="AD47" i="15" s="1"/>
  <c r="X47" i="15"/>
  <c r="Z47" i="15"/>
  <c r="AB47" i="15"/>
  <c r="B48" i="15"/>
  <c r="AC48" i="15" s="1"/>
  <c r="AD48" i="15" s="1"/>
  <c r="X48" i="15"/>
  <c r="Z48" i="15"/>
  <c r="AB48" i="15"/>
  <c r="B49" i="15"/>
  <c r="AC49" i="15" s="1"/>
  <c r="AD49" i="15" s="1"/>
  <c r="X49" i="15"/>
  <c r="Z49" i="15"/>
  <c r="AB49" i="15"/>
  <c r="B50" i="15"/>
  <c r="AC50" i="15" s="1"/>
  <c r="AD50" i="15" s="1"/>
  <c r="X50" i="15"/>
  <c r="Z50" i="15"/>
  <c r="AB50" i="15"/>
  <c r="B51" i="15"/>
  <c r="AC51" i="15" s="1"/>
  <c r="AD51" i="15" s="1"/>
  <c r="X51" i="15"/>
  <c r="Z51" i="15"/>
  <c r="AB51" i="15"/>
  <c r="B52" i="15"/>
  <c r="AC52" i="15" s="1"/>
  <c r="AD52" i="15" s="1"/>
  <c r="X52" i="15"/>
  <c r="Z52" i="15"/>
  <c r="AB52" i="15"/>
  <c r="B53" i="15"/>
  <c r="AC53" i="15" s="1"/>
  <c r="AD53" i="15" s="1"/>
  <c r="X53" i="15"/>
  <c r="Z53" i="15"/>
  <c r="AB53" i="15"/>
  <c r="AG5" i="6"/>
  <c r="AG6" i="6"/>
  <c r="AG7" i="6"/>
  <c r="AG8" i="6"/>
  <c r="AG9" i="6"/>
  <c r="AG10" i="6"/>
  <c r="AG11" i="6"/>
  <c r="AG12" i="6"/>
  <c r="AG13" i="6"/>
  <c r="AG14" i="6"/>
  <c r="AG15" i="6"/>
  <c r="AG16" i="6"/>
  <c r="AG17" i="6"/>
  <c r="AG18" i="6"/>
  <c r="AG19" i="6"/>
  <c r="AG20" i="6"/>
  <c r="AG21" i="6"/>
  <c r="AG22" i="6"/>
  <c r="AG23" i="6"/>
  <c r="AG24" i="6"/>
  <c r="AG25" i="6"/>
  <c r="AG26" i="6"/>
  <c r="AG27" i="6"/>
  <c r="AG28" i="6"/>
  <c r="AG29" i="6"/>
  <c r="AG30" i="6"/>
  <c r="AG31" i="6"/>
  <c r="AG32" i="6"/>
  <c r="AG33" i="6"/>
  <c r="AG34" i="6"/>
  <c r="AG35" i="6"/>
  <c r="AG36" i="6"/>
  <c r="AG37" i="6"/>
  <c r="AG38" i="6"/>
  <c r="AG39" i="6"/>
  <c r="AG40" i="6"/>
  <c r="AG41" i="6"/>
  <c r="AG42" i="6"/>
  <c r="AG43" i="6"/>
  <c r="AG44" i="6"/>
  <c r="AG45" i="6"/>
  <c r="AG46" i="6"/>
  <c r="AG47" i="6"/>
  <c r="AG48" i="6"/>
  <c r="AG49" i="6"/>
  <c r="AG50" i="6"/>
  <c r="AG51" i="6"/>
  <c r="AG52" i="6"/>
  <c r="AG53" i="6"/>
  <c r="B35" i="6"/>
  <c r="B36" i="6"/>
  <c r="B37" i="6"/>
  <c r="B38" i="6"/>
  <c r="B39" i="6"/>
  <c r="B40" i="6"/>
  <c r="B41" i="6"/>
  <c r="AA41" i="6" s="1"/>
  <c r="B42" i="6"/>
  <c r="AA42" i="6" s="1"/>
  <c r="B43" i="6"/>
  <c r="AA43" i="6" s="1"/>
  <c r="B44" i="6"/>
  <c r="AA44" i="6" s="1"/>
  <c r="B45" i="6"/>
  <c r="AA45" i="6" s="1"/>
  <c r="B46" i="6"/>
  <c r="AA46" i="6" s="1"/>
  <c r="B47" i="6"/>
  <c r="AA47" i="6" s="1"/>
  <c r="B48" i="6"/>
  <c r="AA48" i="6" s="1"/>
  <c r="B49" i="6"/>
  <c r="AA49" i="6" s="1"/>
  <c r="B50" i="6"/>
  <c r="AA50" i="6" s="1"/>
  <c r="B51" i="6"/>
  <c r="AA51" i="6" s="1"/>
  <c r="B52" i="6"/>
  <c r="AA52" i="6" s="1"/>
  <c r="B53" i="6"/>
  <c r="AA53" i="6" s="1"/>
  <c r="X41" i="6"/>
  <c r="X42" i="6"/>
  <c r="X43" i="6"/>
  <c r="X44" i="6"/>
  <c r="X45" i="6"/>
  <c r="X46" i="6"/>
  <c r="X47" i="6"/>
  <c r="X48" i="6"/>
  <c r="X49" i="6"/>
  <c r="X50" i="6"/>
  <c r="X51" i="6"/>
  <c r="X52" i="6"/>
  <c r="X53" i="6"/>
  <c r="V41" i="6"/>
  <c r="V42" i="6"/>
  <c r="V45" i="6"/>
  <c r="V46" i="6"/>
  <c r="V47" i="6"/>
  <c r="V48" i="6"/>
  <c r="V49" i="6"/>
  <c r="V50" i="6"/>
  <c r="V51" i="6"/>
  <c r="V52" i="6"/>
  <c r="V53" i="6"/>
  <c r="V43" i="6"/>
  <c r="V44" i="6"/>
  <c r="Z41" i="6"/>
  <c r="Z42" i="6"/>
  <c r="Z43" i="6"/>
  <c r="Z44" i="6"/>
  <c r="Z45" i="6"/>
  <c r="Z46" i="6"/>
  <c r="Z47" i="6"/>
  <c r="Z48" i="6"/>
  <c r="Z49" i="6"/>
  <c r="Z50" i="6"/>
  <c r="Z51" i="6"/>
  <c r="Z52" i="6"/>
  <c r="Z53" i="6"/>
  <c r="W3" i="25" l="1"/>
  <c r="W54" i="25" s="1"/>
  <c r="Y3" i="32"/>
  <c r="X54" i="32"/>
  <c r="Y3" i="30"/>
  <c r="X54" i="30"/>
  <c r="X3" i="28"/>
  <c r="W54" i="28"/>
  <c r="W54" i="26"/>
  <c r="X3" i="26"/>
  <c r="X54" i="23"/>
  <c r="Y3" i="23"/>
  <c r="AB52" i="6"/>
  <c r="AE52" i="6"/>
  <c r="AH52" i="6" s="1"/>
  <c r="AI52" i="6" s="1"/>
  <c r="AJ52" i="6" s="1"/>
  <c r="AN52" i="6" s="1"/>
  <c r="AB48" i="6"/>
  <c r="AE48" i="6"/>
  <c r="AH48" i="6" s="1"/>
  <c r="AI48" i="6" s="1"/>
  <c r="AJ48" i="6" s="1"/>
  <c r="AM48" i="6" s="1"/>
  <c r="AB44" i="6"/>
  <c r="AE44" i="6"/>
  <c r="AH44" i="6" s="1"/>
  <c r="AI44" i="6" s="1"/>
  <c r="AJ44" i="6" s="1"/>
  <c r="AM44" i="6" s="1"/>
  <c r="AE51" i="6"/>
  <c r="AH51" i="6" s="1"/>
  <c r="AI51" i="6" s="1"/>
  <c r="AJ51" i="6" s="1"/>
  <c r="AE47" i="6"/>
  <c r="AH47" i="6" s="1"/>
  <c r="AI47" i="6" s="1"/>
  <c r="AJ47" i="6" s="1"/>
  <c r="AE43" i="6"/>
  <c r="AH43" i="6" s="1"/>
  <c r="AI43" i="6" s="1"/>
  <c r="AJ43" i="6" s="1"/>
  <c r="AE50" i="6"/>
  <c r="AH50" i="6" s="1"/>
  <c r="AI50" i="6" s="1"/>
  <c r="AJ50" i="6" s="1"/>
  <c r="AE46" i="6"/>
  <c r="AH46" i="6" s="1"/>
  <c r="AI46" i="6" s="1"/>
  <c r="AJ46" i="6" s="1"/>
  <c r="AE42" i="6"/>
  <c r="AH42" i="6" s="1"/>
  <c r="AI42" i="6" s="1"/>
  <c r="AJ42" i="6" s="1"/>
  <c r="AC53" i="6"/>
  <c r="AE53" i="6"/>
  <c r="AH53" i="6" s="1"/>
  <c r="AI53" i="6" s="1"/>
  <c r="AJ53" i="6" s="1"/>
  <c r="AL53" i="6" s="1"/>
  <c r="AC49" i="6"/>
  <c r="AE49" i="6"/>
  <c r="AH49" i="6" s="1"/>
  <c r="AI49" i="6" s="1"/>
  <c r="AJ49" i="6" s="1"/>
  <c r="AK49" i="6" s="1"/>
  <c r="AC45" i="6"/>
  <c r="AE45" i="6"/>
  <c r="AH45" i="6" s="1"/>
  <c r="AI45" i="6" s="1"/>
  <c r="AJ45" i="6" s="1"/>
  <c r="AK45" i="6" s="1"/>
  <c r="AC41" i="6"/>
  <c r="AE41" i="6"/>
  <c r="AH41" i="6" s="1"/>
  <c r="AI41" i="6" s="1"/>
  <c r="AJ41" i="6" s="1"/>
  <c r="AN41" i="6" s="1"/>
  <c r="Y50" i="6"/>
  <c r="Y46" i="6"/>
  <c r="Y42" i="6"/>
  <c r="AA44" i="15"/>
  <c r="V47" i="14"/>
  <c r="Z47" i="14"/>
  <c r="AA47" i="14" s="1"/>
  <c r="AB47" i="14" s="1"/>
  <c r="AC47" i="14" s="1"/>
  <c r="AD47" i="14" s="1"/>
  <c r="AE47" i="14" s="1"/>
  <c r="AF47" i="14" s="1"/>
  <c r="V45" i="14"/>
  <c r="Z45" i="14"/>
  <c r="AA45" i="14" s="1"/>
  <c r="AB45" i="14" s="1"/>
  <c r="AC45" i="14" s="1"/>
  <c r="AD45" i="14" s="1"/>
  <c r="AE45" i="14" s="1"/>
  <c r="AF45" i="14" s="1"/>
  <c r="V31" i="14"/>
  <c r="Z31" i="14"/>
  <c r="AA31" i="14" s="1"/>
  <c r="AB31" i="14" s="1"/>
  <c r="AC31" i="14" s="1"/>
  <c r="AD31" i="14" s="1"/>
  <c r="AE31" i="14" s="1"/>
  <c r="AF31" i="14" s="1"/>
  <c r="V53" i="14"/>
  <c r="Z53" i="14"/>
  <c r="AA53" i="14" s="1"/>
  <c r="AB53" i="14" s="1"/>
  <c r="AC53" i="14" s="1"/>
  <c r="AD53" i="14" s="1"/>
  <c r="AE53" i="14" s="1"/>
  <c r="AF53" i="14" s="1"/>
  <c r="V39" i="14"/>
  <c r="Z39" i="14"/>
  <c r="AA39" i="14" s="1"/>
  <c r="AB39" i="14" s="1"/>
  <c r="AC39" i="14" s="1"/>
  <c r="AD39" i="14" s="1"/>
  <c r="AE39" i="14" s="1"/>
  <c r="AF39" i="14" s="1"/>
  <c r="V37" i="14"/>
  <c r="Z37" i="14"/>
  <c r="AA37" i="14" s="1"/>
  <c r="AB37" i="14" s="1"/>
  <c r="AC37" i="14" s="1"/>
  <c r="AD37" i="14" s="1"/>
  <c r="AE37" i="14" s="1"/>
  <c r="AF37" i="14" s="1"/>
  <c r="V43" i="14"/>
  <c r="Z43" i="14"/>
  <c r="AA43" i="14" s="1"/>
  <c r="AB43" i="14" s="1"/>
  <c r="AC43" i="14" s="1"/>
  <c r="AD43" i="14" s="1"/>
  <c r="AE43" i="14" s="1"/>
  <c r="AF43" i="14" s="1"/>
  <c r="V41" i="14"/>
  <c r="Z41" i="14"/>
  <c r="AA41" i="14" s="1"/>
  <c r="AB41" i="14" s="1"/>
  <c r="AC41" i="14" s="1"/>
  <c r="AD41" i="14" s="1"/>
  <c r="AE41" i="14" s="1"/>
  <c r="AF41" i="14" s="1"/>
  <c r="V51" i="14"/>
  <c r="Z51" i="14"/>
  <c r="AA51" i="14" s="1"/>
  <c r="AB51" i="14" s="1"/>
  <c r="AC51" i="14" s="1"/>
  <c r="AD51" i="14" s="1"/>
  <c r="AE51" i="14" s="1"/>
  <c r="AF51" i="14" s="1"/>
  <c r="V49" i="14"/>
  <c r="Z49" i="14"/>
  <c r="AA49" i="14" s="1"/>
  <c r="AB49" i="14" s="1"/>
  <c r="AC49" i="14" s="1"/>
  <c r="AD49" i="14" s="1"/>
  <c r="AE49" i="14" s="1"/>
  <c r="AF49" i="14" s="1"/>
  <c r="V35" i="14"/>
  <c r="Z35" i="14"/>
  <c r="AA35" i="14" s="1"/>
  <c r="AB35" i="14" s="1"/>
  <c r="AC35" i="14" s="1"/>
  <c r="AD35" i="14" s="1"/>
  <c r="AE35" i="14" s="1"/>
  <c r="AF35" i="14" s="1"/>
  <c r="V33" i="14"/>
  <c r="Z33" i="14"/>
  <c r="AA33" i="14" s="1"/>
  <c r="AB33" i="14" s="1"/>
  <c r="AC33" i="14" s="1"/>
  <c r="AD33" i="14" s="1"/>
  <c r="AE33" i="14" s="1"/>
  <c r="AF33" i="14" s="1"/>
  <c r="AA47" i="15"/>
  <c r="AA45" i="15"/>
  <c r="AA53" i="15"/>
  <c r="AA51" i="15"/>
  <c r="AA43" i="15"/>
  <c r="AA41" i="15"/>
  <c r="T52" i="19"/>
  <c r="T50" i="19"/>
  <c r="T48" i="19"/>
  <c r="T46" i="19"/>
  <c r="T44" i="19"/>
  <c r="T42" i="19"/>
  <c r="AA49" i="15"/>
  <c r="AA42" i="15"/>
  <c r="Y49" i="6"/>
  <c r="Y53" i="6"/>
  <c r="Y45" i="6"/>
  <c r="AA52" i="15"/>
  <c r="AA48" i="15"/>
  <c r="AA50" i="15"/>
  <c r="AA46" i="15"/>
  <c r="AI42" i="15"/>
  <c r="AK42" i="15" s="1"/>
  <c r="AL42" i="15" s="1"/>
  <c r="AX42" i="15" s="1"/>
  <c r="AE53" i="15"/>
  <c r="AE51" i="15"/>
  <c r="AE49" i="15"/>
  <c r="AE47" i="15"/>
  <c r="AE45" i="15"/>
  <c r="AE43" i="15"/>
  <c r="AE41" i="15"/>
  <c r="AI51" i="15"/>
  <c r="AK51" i="15" s="1"/>
  <c r="AL51" i="15" s="1"/>
  <c r="AN51" i="15" s="1"/>
  <c r="AI53" i="15"/>
  <c r="AK53" i="15" s="1"/>
  <c r="AL53" i="15" s="1"/>
  <c r="AO53" i="15" s="1"/>
  <c r="AI43" i="15"/>
  <c r="AK43" i="15" s="1"/>
  <c r="AL43" i="15" s="1"/>
  <c r="AO43" i="15" s="1"/>
  <c r="AI45" i="15"/>
  <c r="AK45" i="15" s="1"/>
  <c r="AL45" i="15" s="1"/>
  <c r="AN45" i="15" s="1"/>
  <c r="AI44" i="15"/>
  <c r="AK44" i="15" s="1"/>
  <c r="AL44" i="15" s="1"/>
  <c r="AM44" i="15" s="1"/>
  <c r="AI48" i="15"/>
  <c r="AK48" i="15" s="1"/>
  <c r="AL48" i="15" s="1"/>
  <c r="AN48" i="15" s="1"/>
  <c r="AI46" i="15"/>
  <c r="AK46" i="15" s="1"/>
  <c r="AL46" i="15" s="1"/>
  <c r="AM46" i="15" s="1"/>
  <c r="AI52" i="15"/>
  <c r="AK52" i="15" s="1"/>
  <c r="AL52" i="15" s="1"/>
  <c r="AN52" i="15" s="1"/>
  <c r="AI50" i="15"/>
  <c r="AK50" i="15" s="1"/>
  <c r="AL50" i="15" s="1"/>
  <c r="AM50" i="15" s="1"/>
  <c r="AI49" i="15"/>
  <c r="AK49" i="15" s="1"/>
  <c r="AL49" i="15" s="1"/>
  <c r="AQ49" i="15" s="1"/>
  <c r="AI47" i="15"/>
  <c r="AK47" i="15" s="1"/>
  <c r="AL47" i="15" s="1"/>
  <c r="AT47" i="15" s="1"/>
  <c r="AV47" i="15" s="1"/>
  <c r="AI41" i="15"/>
  <c r="AK41" i="15" s="1"/>
  <c r="AL41" i="15" s="1"/>
  <c r="AN41" i="15" s="1"/>
  <c r="T53" i="19"/>
  <c r="T51" i="19"/>
  <c r="T49" i="19"/>
  <c r="T47" i="19"/>
  <c r="T45" i="19"/>
  <c r="T43" i="19"/>
  <c r="V48" i="14"/>
  <c r="W48" i="14"/>
  <c r="W40" i="14"/>
  <c r="V40" i="14"/>
  <c r="V50" i="14"/>
  <c r="W50" i="14"/>
  <c r="V46" i="14"/>
  <c r="W46" i="14"/>
  <c r="V42" i="14"/>
  <c r="W42" i="14"/>
  <c r="V38" i="14"/>
  <c r="W38" i="14"/>
  <c r="V34" i="14"/>
  <c r="W34" i="14"/>
  <c r="W52" i="14"/>
  <c r="V52" i="14"/>
  <c r="V44" i="14"/>
  <c r="W44" i="14"/>
  <c r="W36" i="14"/>
  <c r="V36" i="14"/>
  <c r="V32" i="14"/>
  <c r="W32" i="14"/>
  <c r="W53" i="14"/>
  <c r="W51" i="14"/>
  <c r="W49" i="14"/>
  <c r="W47" i="14"/>
  <c r="W45" i="14"/>
  <c r="W43" i="14"/>
  <c r="W41" i="14"/>
  <c r="W39" i="14"/>
  <c r="W37" i="14"/>
  <c r="W35" i="14"/>
  <c r="W33" i="14"/>
  <c r="W31" i="14"/>
  <c r="AE52" i="15"/>
  <c r="AE50" i="15"/>
  <c r="AE48" i="15"/>
  <c r="AE46" i="15"/>
  <c r="AE44" i="15"/>
  <c r="AE42" i="15"/>
  <c r="Y43" i="6"/>
  <c r="Y51" i="6"/>
  <c r="Y47" i="6"/>
  <c r="Y52" i="6"/>
  <c r="Y44" i="6"/>
  <c r="Y41" i="6"/>
  <c r="Y48" i="6"/>
  <c r="AC44" i="6"/>
  <c r="AB43" i="6"/>
  <c r="AB47" i="6"/>
  <c r="AC52" i="6"/>
  <c r="AB51" i="6"/>
  <c r="AC48" i="6"/>
  <c r="AB50" i="6"/>
  <c r="AB46" i="6"/>
  <c r="AB42" i="6"/>
  <c r="AC51" i="6"/>
  <c r="AC47" i="6"/>
  <c r="AC43" i="6"/>
  <c r="AB53" i="6"/>
  <c r="AB49" i="6"/>
  <c r="AB45" i="6"/>
  <c r="AB41" i="6"/>
  <c r="AC50" i="6"/>
  <c r="AC46" i="6"/>
  <c r="AC42" i="6"/>
  <c r="B11" i="6"/>
  <c r="B12" i="6"/>
  <c r="B13" i="6"/>
  <c r="B14" i="6"/>
  <c r="B15" i="6"/>
  <c r="B16" i="6"/>
  <c r="B17" i="6"/>
  <c r="B18" i="6"/>
  <c r="B19" i="6"/>
  <c r="B20" i="6"/>
  <c r="B21" i="6"/>
  <c r="B22" i="6"/>
  <c r="B23" i="6"/>
  <c r="B24" i="6"/>
  <c r="B25" i="6"/>
  <c r="B26" i="6"/>
  <c r="B27" i="6"/>
  <c r="B28" i="6"/>
  <c r="B29" i="6"/>
  <c r="B30" i="6"/>
  <c r="B31" i="6"/>
  <c r="B32" i="6"/>
  <c r="B33" i="6"/>
  <c r="B34" i="6"/>
  <c r="B5" i="6"/>
  <c r="B6" i="6"/>
  <c r="B7" i="6"/>
  <c r="B8" i="6"/>
  <c r="B9" i="6"/>
  <c r="B10" i="6"/>
  <c r="X3" i="25" l="1"/>
  <c r="Y3" i="25" s="1"/>
  <c r="Y54" i="25" s="1"/>
  <c r="Z3" i="32"/>
  <c r="Z54" i="32" s="1"/>
  <c r="Y54" i="32"/>
  <c r="AA54" i="32" s="1"/>
  <c r="Z3" i="30"/>
  <c r="Z54" i="30" s="1"/>
  <c r="Y54" i="30"/>
  <c r="Y3" i="28"/>
  <c r="Y54" i="28" s="1"/>
  <c r="X54" i="28"/>
  <c r="Y3" i="26"/>
  <c r="Y54" i="26" s="1"/>
  <c r="X54" i="26"/>
  <c r="X54" i="25"/>
  <c r="Z3" i="23"/>
  <c r="Z54" i="23" s="1"/>
  <c r="Y54" i="23"/>
  <c r="AN47" i="6"/>
  <c r="AM47" i="6"/>
  <c r="AM50" i="6"/>
  <c r="AL50" i="6"/>
  <c r="AN50" i="6"/>
  <c r="AK50" i="6"/>
  <c r="AM42" i="6"/>
  <c r="AK42" i="6"/>
  <c r="AL42" i="6"/>
  <c r="AN42" i="6"/>
  <c r="AL47" i="6"/>
  <c r="AK47" i="6"/>
  <c r="AK51" i="6"/>
  <c r="AN51" i="6"/>
  <c r="AL51" i="6"/>
  <c r="AM51" i="6"/>
  <c r="AK43" i="6"/>
  <c r="AM43" i="6"/>
  <c r="AN43" i="6"/>
  <c r="AL43" i="6"/>
  <c r="AN46" i="6"/>
  <c r="AM46" i="6"/>
  <c r="AK46" i="6"/>
  <c r="AL46" i="6"/>
  <c r="W43" i="19"/>
  <c r="Z44" i="19"/>
  <c r="AA44" i="19" s="1"/>
  <c r="AB44" i="19" s="1"/>
  <c r="AC44" i="19" s="1"/>
  <c r="AD44" i="19" s="1"/>
  <c r="AE44" i="19" s="1"/>
  <c r="AF44" i="19" s="1"/>
  <c r="Z52" i="19"/>
  <c r="AA52" i="19" s="1"/>
  <c r="AB52" i="19" s="1"/>
  <c r="AC52" i="19" s="1"/>
  <c r="AD52" i="19" s="1"/>
  <c r="AE52" i="19" s="1"/>
  <c r="AF52" i="19" s="1"/>
  <c r="W47" i="19"/>
  <c r="W49" i="19"/>
  <c r="V42" i="19"/>
  <c r="V50" i="19"/>
  <c r="W51" i="19"/>
  <c r="Z51" i="19"/>
  <c r="AA51" i="19" s="1"/>
  <c r="AB51" i="19" s="1"/>
  <c r="AC51" i="19" s="1"/>
  <c r="AD51" i="19" s="1"/>
  <c r="AE51" i="19" s="1"/>
  <c r="AF51" i="19" s="1"/>
  <c r="V45" i="19"/>
  <c r="Z45" i="19"/>
  <c r="AA45" i="19" s="1"/>
  <c r="AB45" i="19" s="1"/>
  <c r="AC45" i="19" s="1"/>
  <c r="AD45" i="19" s="1"/>
  <c r="AE45" i="19" s="1"/>
  <c r="AF45" i="19" s="1"/>
  <c r="V53" i="19"/>
  <c r="Z53" i="19"/>
  <c r="AA53" i="19" s="1"/>
  <c r="AB53" i="19" s="1"/>
  <c r="AC53" i="19" s="1"/>
  <c r="AD53" i="19" s="1"/>
  <c r="AE53" i="19" s="1"/>
  <c r="AF53" i="19" s="1"/>
  <c r="AK48" i="6"/>
  <c r="AL41" i="6"/>
  <c r="AN53" i="6"/>
  <c r="AK44" i="6"/>
  <c r="AK52" i="6"/>
  <c r="AL44" i="6"/>
  <c r="AL48" i="6"/>
  <c r="AM52" i="6"/>
  <c r="AM41" i="6"/>
  <c r="AL49" i="6"/>
  <c r="AN49" i="6"/>
  <c r="AM49" i="6"/>
  <c r="AK53" i="6"/>
  <c r="AN44" i="6"/>
  <c r="AN48" i="6"/>
  <c r="AL52" i="6"/>
  <c r="AK41" i="6"/>
  <c r="AL45" i="6"/>
  <c r="AN45" i="6"/>
  <c r="AM53" i="6"/>
  <c r="AM45" i="6"/>
  <c r="AR43" i="15"/>
  <c r="AN43" i="15"/>
  <c r="AP43" i="15" s="1"/>
  <c r="AM43" i="15"/>
  <c r="AT43" i="15"/>
  <c r="AV43" i="15" s="1"/>
  <c r="AX43" i="15"/>
  <c r="AQ44" i="15"/>
  <c r="AR42" i="15"/>
  <c r="AX48" i="15"/>
  <c r="AT42" i="15"/>
  <c r="AV42" i="15" s="1"/>
  <c r="AM51" i="15"/>
  <c r="AQ48" i="15"/>
  <c r="AW44" i="15"/>
  <c r="AW52" i="15"/>
  <c r="AO51" i="15"/>
  <c r="AP51" i="15" s="1"/>
  <c r="AN42" i="15"/>
  <c r="AR44" i="15"/>
  <c r="AQ51" i="15"/>
  <c r="AM42" i="15"/>
  <c r="AR41" i="15"/>
  <c r="AT49" i="15"/>
  <c r="AV49" i="15" s="1"/>
  <c r="AM49" i="15"/>
  <c r="AW42" i="15"/>
  <c r="AY42" i="15" s="1"/>
  <c r="AQ42" i="15"/>
  <c r="AO48" i="15"/>
  <c r="AP48" i="15" s="1"/>
  <c r="AW43" i="15"/>
  <c r="AQ43" i="15"/>
  <c r="AX53" i="15"/>
  <c r="AW51" i="15"/>
  <c r="AR47" i="15"/>
  <c r="AQ53" i="15"/>
  <c r="AR53" i="15"/>
  <c r="AW48" i="15"/>
  <c r="AR51" i="15"/>
  <c r="AO42" i="15"/>
  <c r="AT50" i="15"/>
  <c r="AV50" i="15" s="1"/>
  <c r="AW53" i="15"/>
  <c r="AN44" i="15"/>
  <c r="AX41" i="15"/>
  <c r="AT51" i="15"/>
  <c r="AV51" i="15" s="1"/>
  <c r="AX51" i="15"/>
  <c r="AM41" i="15"/>
  <c r="AQ45" i="15"/>
  <c r="AX45" i="15"/>
  <c r="AO45" i="15"/>
  <c r="AP45" i="15" s="1"/>
  <c r="AW45" i="15"/>
  <c r="AQ46" i="15"/>
  <c r="AT46" i="15"/>
  <c r="AV46" i="15" s="1"/>
  <c r="AM45" i="15"/>
  <c r="AT52" i="15"/>
  <c r="AV52" i="15" s="1"/>
  <c r="AT53" i="15"/>
  <c r="AV53" i="15" s="1"/>
  <c r="AQ41" i="15"/>
  <c r="AT45" i="15"/>
  <c r="AV45" i="15" s="1"/>
  <c r="AM53" i="15"/>
  <c r="AN53" i="15"/>
  <c r="AP53" i="15" s="1"/>
  <c r="AQ52" i="15"/>
  <c r="AT41" i="15"/>
  <c r="AV41" i="15" s="1"/>
  <c r="AM52" i="15"/>
  <c r="AO52" i="15"/>
  <c r="AP52" i="15" s="1"/>
  <c r="AO41" i="15"/>
  <c r="AP41" i="15" s="1"/>
  <c r="AR52" i="15"/>
  <c r="AR45" i="15"/>
  <c r="AO47" i="15"/>
  <c r="AW47" i="15"/>
  <c r="AN47" i="15"/>
  <c r="AX44" i="15"/>
  <c r="AO44" i="15"/>
  <c r="AT44" i="15"/>
  <c r="AV44" i="15" s="1"/>
  <c r="AM47" i="15"/>
  <c r="AQ50" i="15"/>
  <c r="AX52" i="15"/>
  <c r="AQ47" i="15"/>
  <c r="AT48" i="15"/>
  <c r="AV48" i="15" s="1"/>
  <c r="AX47" i="15"/>
  <c r="AW41" i="15"/>
  <c r="AO49" i="15"/>
  <c r="AR49" i="15"/>
  <c r="AS49" i="15" s="1"/>
  <c r="AN49" i="15"/>
  <c r="AW49" i="15"/>
  <c r="AX49" i="15"/>
  <c r="AR46" i="15"/>
  <c r="AN46" i="15"/>
  <c r="AO46" i="15"/>
  <c r="AX46" i="15"/>
  <c r="AW46" i="15"/>
  <c r="AR50" i="15"/>
  <c r="AO50" i="15"/>
  <c r="AW50" i="15"/>
  <c r="AN50" i="15"/>
  <c r="AX50" i="15"/>
  <c r="AR48" i="15"/>
  <c r="AM48" i="15"/>
  <c r="V51" i="19"/>
  <c r="W45" i="19"/>
  <c r="W53" i="19"/>
  <c r="AS50" i="15" l="1"/>
  <c r="AB54" i="32"/>
  <c r="AC54" i="32" s="1"/>
  <c r="Z54" i="25"/>
  <c r="AS51" i="15"/>
  <c r="AS45" i="15"/>
  <c r="AS48" i="15"/>
  <c r="AS46" i="15"/>
  <c r="AY51" i="15"/>
  <c r="AS44" i="15"/>
  <c r="Z54" i="26"/>
  <c r="Z54" i="28"/>
  <c r="AA54" i="23"/>
  <c r="AA54" i="30"/>
  <c r="AS47" i="15"/>
  <c r="AS52" i="15"/>
  <c r="AS43" i="15"/>
  <c r="AS53" i="15"/>
  <c r="AS41" i="15"/>
  <c r="AS42" i="15"/>
  <c r="V52" i="19"/>
  <c r="V49" i="19"/>
  <c r="W50" i="19"/>
  <c r="Z43" i="19"/>
  <c r="AA43" i="19" s="1"/>
  <c r="AB43" i="19" s="1"/>
  <c r="AC43" i="19" s="1"/>
  <c r="AD43" i="19" s="1"/>
  <c r="AE43" i="19" s="1"/>
  <c r="AF43" i="19" s="1"/>
  <c r="W52" i="19"/>
  <c r="W42" i="19"/>
  <c r="Z49" i="19"/>
  <c r="AA49" i="19" s="1"/>
  <c r="AB49" i="19" s="1"/>
  <c r="AC49" i="19" s="1"/>
  <c r="AD49" i="19" s="1"/>
  <c r="AE49" i="19" s="1"/>
  <c r="AF49" i="19" s="1"/>
  <c r="W44" i="19"/>
  <c r="V48" i="19"/>
  <c r="W48" i="19"/>
  <c r="W46" i="19"/>
  <c r="V46" i="19"/>
  <c r="V44" i="19"/>
  <c r="Z42" i="19"/>
  <c r="AA42" i="19" s="1"/>
  <c r="AB42" i="19" s="1"/>
  <c r="AC42" i="19" s="1"/>
  <c r="AD42" i="19" s="1"/>
  <c r="AE42" i="19" s="1"/>
  <c r="AF42" i="19" s="1"/>
  <c r="Z48" i="19"/>
  <c r="AA48" i="19" s="1"/>
  <c r="AB48" i="19" s="1"/>
  <c r="AC48" i="19" s="1"/>
  <c r="AD48" i="19" s="1"/>
  <c r="AE48" i="19" s="1"/>
  <c r="AF48" i="19" s="1"/>
  <c r="Z46" i="19"/>
  <c r="AA46" i="19" s="1"/>
  <c r="AB46" i="19" s="1"/>
  <c r="AC46" i="19" s="1"/>
  <c r="AD46" i="19" s="1"/>
  <c r="AE46" i="19" s="1"/>
  <c r="AF46" i="19" s="1"/>
  <c r="V43" i="19"/>
  <c r="V47" i="19"/>
  <c r="Z50" i="19"/>
  <c r="AA50" i="19" s="1"/>
  <c r="AB50" i="19" s="1"/>
  <c r="AC50" i="19" s="1"/>
  <c r="AD50" i="19" s="1"/>
  <c r="AE50" i="19" s="1"/>
  <c r="AF50" i="19" s="1"/>
  <c r="Z47" i="19"/>
  <c r="AA47" i="19" s="1"/>
  <c r="AB47" i="19" s="1"/>
  <c r="AC47" i="19" s="1"/>
  <c r="AD47" i="19" s="1"/>
  <c r="AE47" i="19" s="1"/>
  <c r="AF47" i="19" s="1"/>
  <c r="AY48" i="15"/>
  <c r="AY43" i="15"/>
  <c r="AY44" i="15"/>
  <c r="AP44" i="15"/>
  <c r="AP42" i="15"/>
  <c r="AY52" i="15"/>
  <c r="AY53" i="15"/>
  <c r="AY41" i="15"/>
  <c r="AY45" i="15"/>
  <c r="AY46" i="15"/>
  <c r="AP49" i="15"/>
  <c r="AP50" i="15"/>
  <c r="AP46" i="15"/>
  <c r="AY50" i="15"/>
  <c r="AP47" i="15"/>
  <c r="AY49" i="15"/>
  <c r="AY47" i="15"/>
  <c r="B11" i="16" l="1"/>
  <c r="C11" i="16" s="1"/>
  <c r="P54" i="32"/>
  <c r="P55" i="32" s="1"/>
  <c r="AA54" i="25"/>
  <c r="AB54" i="25"/>
  <c r="AA54" i="26"/>
  <c r="AB54" i="26"/>
  <c r="AA54" i="28"/>
  <c r="AB54" i="28"/>
  <c r="AB54" i="23"/>
  <c r="AC54" i="23"/>
  <c r="AB54" i="30"/>
  <c r="AC54" i="30" s="1"/>
  <c r="B10" i="16" l="1"/>
  <c r="C10" i="16" s="1"/>
  <c r="O54" i="28"/>
  <c r="O55" i="28" s="1"/>
  <c r="P54" i="23"/>
  <c r="P55" i="23" s="1"/>
  <c r="B9" i="16"/>
  <c r="C9" i="16" s="1"/>
  <c r="O54" i="26"/>
  <c r="O55" i="26" s="1"/>
  <c r="B8" i="16"/>
  <c r="C8" i="16" s="1"/>
  <c r="O54" i="25"/>
  <c r="O55" i="25" s="1"/>
  <c r="B7" i="16"/>
  <c r="C7" i="16" s="1"/>
  <c r="P54" i="30"/>
  <c r="P55" i="30" s="1"/>
  <c r="B6" i="16"/>
  <c r="C6" i="16" s="1"/>
  <c r="T41" i="19"/>
  <c r="T39" i="19"/>
  <c r="T37" i="19"/>
  <c r="T34" i="19"/>
  <c r="T33" i="19"/>
  <c r="T30" i="19"/>
  <c r="T26" i="19"/>
  <c r="T16" i="19"/>
  <c r="T14" i="19"/>
  <c r="T12" i="19"/>
  <c r="T10" i="19"/>
  <c r="T9" i="19"/>
  <c r="T5" i="19"/>
  <c r="U5" i="19" s="1"/>
  <c r="Z5" i="19" l="1"/>
  <c r="AA5" i="19" s="1"/>
  <c r="AB5" i="19" s="1"/>
  <c r="AC5" i="19" s="1"/>
  <c r="AD5" i="19" s="1"/>
  <c r="AE5" i="19" s="1"/>
  <c r="AF5" i="19" s="1"/>
  <c r="W26" i="19"/>
  <c r="T17" i="19"/>
  <c r="T23" i="19"/>
  <c r="T25" i="19"/>
  <c r="Z39" i="19"/>
  <c r="AA39" i="19" s="1"/>
  <c r="AB39" i="19" s="1"/>
  <c r="AC39" i="19" s="1"/>
  <c r="AD39" i="19" s="1"/>
  <c r="AE39" i="19" s="1"/>
  <c r="AF39" i="19" s="1"/>
  <c r="V41" i="19"/>
  <c r="T7" i="19"/>
  <c r="T18" i="19"/>
  <c r="T22" i="19"/>
  <c r="T28" i="19"/>
  <c r="T32" i="19"/>
  <c r="T38" i="19"/>
  <c r="T40" i="19"/>
  <c r="V10" i="19"/>
  <c r="Z10" i="19"/>
  <c r="AA10" i="19" s="1"/>
  <c r="AB10" i="19" s="1"/>
  <c r="AC10" i="19" s="1"/>
  <c r="AD10" i="19" s="1"/>
  <c r="AE10" i="19" s="1"/>
  <c r="AF10" i="19" s="1"/>
  <c r="T6" i="19"/>
  <c r="T11" i="19"/>
  <c r="T20" i="19"/>
  <c r="T21" i="19"/>
  <c r="T29" i="19"/>
  <c r="T13" i="19"/>
  <c r="T24" i="19"/>
  <c r="T27" i="19"/>
  <c r="T36" i="19"/>
  <c r="W9" i="19"/>
  <c r="Z9" i="19"/>
  <c r="AA9" i="19" s="1"/>
  <c r="AB9" i="19" s="1"/>
  <c r="AC9" i="19" s="1"/>
  <c r="AD9" i="19" s="1"/>
  <c r="AE9" i="19" s="1"/>
  <c r="AF9" i="19" s="1"/>
  <c r="V9" i="19"/>
  <c r="V37" i="19"/>
  <c r="W37" i="19"/>
  <c r="Z37" i="19"/>
  <c r="AA37" i="19" s="1"/>
  <c r="AB37" i="19" s="1"/>
  <c r="AC37" i="19" s="1"/>
  <c r="AD37" i="19" s="1"/>
  <c r="AE37" i="19" s="1"/>
  <c r="AF37" i="19" s="1"/>
  <c r="W30" i="19"/>
  <c r="V30" i="19"/>
  <c r="Z30" i="19"/>
  <c r="AA30" i="19" s="1"/>
  <c r="AB30" i="19" s="1"/>
  <c r="AC30" i="19" s="1"/>
  <c r="AD30" i="19" s="1"/>
  <c r="AE30" i="19" s="1"/>
  <c r="AF30" i="19" s="1"/>
  <c r="V33" i="19"/>
  <c r="W33" i="19"/>
  <c r="V34" i="19"/>
  <c r="Z34" i="19"/>
  <c r="AA34" i="19" s="1"/>
  <c r="AB34" i="19" s="1"/>
  <c r="AC34" i="19" s="1"/>
  <c r="AD34" i="19" s="1"/>
  <c r="AE34" i="19" s="1"/>
  <c r="AF34" i="19" s="1"/>
  <c r="Z4" i="19"/>
  <c r="W10" i="19"/>
  <c r="Z33" i="19"/>
  <c r="AA33" i="19" s="1"/>
  <c r="AB33" i="19" s="1"/>
  <c r="AC33" i="19" s="1"/>
  <c r="AD33" i="19" s="1"/>
  <c r="AE33" i="19" s="1"/>
  <c r="AF33" i="19" s="1"/>
  <c r="W34" i="19"/>
  <c r="W12" i="19"/>
  <c r="Z12" i="19"/>
  <c r="AA12" i="19" s="1"/>
  <c r="AB12" i="19" s="1"/>
  <c r="AC12" i="19" s="1"/>
  <c r="AD12" i="19" s="1"/>
  <c r="AE12" i="19" s="1"/>
  <c r="AF12" i="19" s="1"/>
  <c r="V12" i="19"/>
  <c r="W14" i="19"/>
  <c r="V14" i="19"/>
  <c r="Z14" i="19"/>
  <c r="AA14" i="19" s="1"/>
  <c r="AB14" i="19" s="1"/>
  <c r="AC14" i="19" s="1"/>
  <c r="AD14" i="19" s="1"/>
  <c r="AE14" i="19" s="1"/>
  <c r="AF14" i="19" s="1"/>
  <c r="W16" i="19"/>
  <c r="Z16" i="19"/>
  <c r="AA16" i="19" s="1"/>
  <c r="AB16" i="19" s="1"/>
  <c r="AC16" i="19" s="1"/>
  <c r="AD16" i="19" s="1"/>
  <c r="AE16" i="19" s="1"/>
  <c r="AF16" i="19" s="1"/>
  <c r="V16" i="19"/>
  <c r="T8" i="19"/>
  <c r="T15" i="19"/>
  <c r="T31" i="19"/>
  <c r="T19" i="19"/>
  <c r="T35" i="19"/>
  <c r="V5" i="19" l="1"/>
  <c r="W5" i="19"/>
  <c r="V28" i="19"/>
  <c r="V17" i="19"/>
  <c r="V13" i="19"/>
  <c r="W11" i="19"/>
  <c r="Z40" i="19"/>
  <c r="AA40" i="19" s="1"/>
  <c r="AB40" i="19" s="1"/>
  <c r="AC40" i="19" s="1"/>
  <c r="AD40" i="19" s="1"/>
  <c r="AE40" i="19" s="1"/>
  <c r="AF40" i="19" s="1"/>
  <c r="W29" i="19"/>
  <c r="Z18" i="19"/>
  <c r="AA18" i="19" s="1"/>
  <c r="AB18" i="19" s="1"/>
  <c r="AC18" i="19" s="1"/>
  <c r="AD18" i="19" s="1"/>
  <c r="AE18" i="19" s="1"/>
  <c r="AF18" i="19" s="1"/>
  <c r="W25" i="19"/>
  <c r="V27" i="19"/>
  <c r="Z21" i="19"/>
  <c r="AA21" i="19" s="1"/>
  <c r="AB21" i="19" s="1"/>
  <c r="AC21" i="19" s="1"/>
  <c r="AD21" i="19" s="1"/>
  <c r="AE21" i="19" s="1"/>
  <c r="AF21" i="19" s="1"/>
  <c r="W32" i="19"/>
  <c r="V23" i="19"/>
  <c r="Z6" i="19"/>
  <c r="AA6" i="19" s="1"/>
  <c r="AB6" i="19" s="1"/>
  <c r="AC6" i="19" s="1"/>
  <c r="AD6" i="19" s="1"/>
  <c r="AE6" i="19" s="1"/>
  <c r="AF6" i="19" s="1"/>
  <c r="V26" i="19"/>
  <c r="W39" i="19"/>
  <c r="W41" i="19"/>
  <c r="Z26" i="19"/>
  <c r="AA26" i="19" s="1"/>
  <c r="AB26" i="19" s="1"/>
  <c r="AC26" i="19" s="1"/>
  <c r="AD26" i="19" s="1"/>
  <c r="AE26" i="19" s="1"/>
  <c r="AF26" i="19" s="1"/>
  <c r="Z41" i="19"/>
  <c r="AA41" i="19" s="1"/>
  <c r="AB41" i="19" s="1"/>
  <c r="AC41" i="19" s="1"/>
  <c r="AD41" i="19" s="1"/>
  <c r="AE41" i="19" s="1"/>
  <c r="AF41" i="19" s="1"/>
  <c r="V24" i="19"/>
  <c r="V22" i="19"/>
  <c r="V39" i="19"/>
  <c r="Z15" i="19"/>
  <c r="AA15" i="19" s="1"/>
  <c r="AB15" i="19" s="1"/>
  <c r="AC15" i="19" s="1"/>
  <c r="AD15" i="19" s="1"/>
  <c r="AE15" i="19" s="1"/>
  <c r="AF15" i="19" s="1"/>
  <c r="W15" i="19"/>
  <c r="V15" i="19"/>
  <c r="W19" i="19"/>
  <c r="V19" i="19"/>
  <c r="Z19" i="19"/>
  <c r="AA19" i="19" s="1"/>
  <c r="AB19" i="19" s="1"/>
  <c r="AC19" i="19" s="1"/>
  <c r="AD19" i="19" s="1"/>
  <c r="AE19" i="19" s="1"/>
  <c r="AF19" i="19" s="1"/>
  <c r="W31" i="19"/>
  <c r="V31" i="19"/>
  <c r="Z31" i="19"/>
  <c r="AA31" i="19" s="1"/>
  <c r="AB31" i="19" s="1"/>
  <c r="AC31" i="19" s="1"/>
  <c r="AD31" i="19" s="1"/>
  <c r="AE31" i="19" s="1"/>
  <c r="AF31" i="19" s="1"/>
  <c r="V4" i="19"/>
  <c r="W4" i="19"/>
  <c r="AA4" i="19"/>
  <c r="W35" i="19"/>
  <c r="Z35" i="19"/>
  <c r="AA35" i="19" s="1"/>
  <c r="AB35" i="19" s="1"/>
  <c r="AC35" i="19" s="1"/>
  <c r="AD35" i="19" s="1"/>
  <c r="AE35" i="19" s="1"/>
  <c r="AF35" i="19" s="1"/>
  <c r="V35" i="19"/>
  <c r="W8" i="19"/>
  <c r="Z8" i="19"/>
  <c r="AA8" i="19" s="1"/>
  <c r="AB8" i="19" s="1"/>
  <c r="AC8" i="19" s="1"/>
  <c r="AD8" i="19" s="1"/>
  <c r="AE8" i="19" s="1"/>
  <c r="AF8" i="19" s="1"/>
  <c r="V8" i="19"/>
  <c r="Z17" i="19" l="1"/>
  <c r="AA17" i="19" s="1"/>
  <c r="AB17" i="19" s="1"/>
  <c r="AC17" i="19" s="1"/>
  <c r="AD17" i="19" s="1"/>
  <c r="AE17" i="19" s="1"/>
  <c r="AF17" i="19" s="1"/>
  <c r="W21" i="19"/>
  <c r="W13" i="19"/>
  <c r="Z28" i="19"/>
  <c r="AA28" i="19" s="1"/>
  <c r="AB28" i="19" s="1"/>
  <c r="AC28" i="19" s="1"/>
  <c r="AD28" i="19" s="1"/>
  <c r="AE28" i="19" s="1"/>
  <c r="AF28" i="19" s="1"/>
  <c r="W17" i="19"/>
  <c r="V25" i="19"/>
  <c r="W18" i="19"/>
  <c r="Z23" i="19"/>
  <c r="AA23" i="19" s="1"/>
  <c r="AB23" i="19" s="1"/>
  <c r="AC23" i="19" s="1"/>
  <c r="AD23" i="19" s="1"/>
  <c r="AE23" i="19" s="1"/>
  <c r="AF23" i="19" s="1"/>
  <c r="V21" i="19"/>
  <c r="Z11" i="19"/>
  <c r="AA11" i="19" s="1"/>
  <c r="AB11" i="19" s="1"/>
  <c r="AC11" i="19" s="1"/>
  <c r="AD11" i="19" s="1"/>
  <c r="AE11" i="19" s="1"/>
  <c r="AF11" i="19" s="1"/>
  <c r="W6" i="19"/>
  <c r="Z27" i="19"/>
  <c r="AA27" i="19" s="1"/>
  <c r="AB27" i="19" s="1"/>
  <c r="AC27" i="19" s="1"/>
  <c r="AD27" i="19" s="1"/>
  <c r="AE27" i="19" s="1"/>
  <c r="AF27" i="19" s="1"/>
  <c r="W27" i="19"/>
  <c r="V11" i="19"/>
  <c r="V18" i="19"/>
  <c r="W23" i="19"/>
  <c r="Z32" i="19"/>
  <c r="AA32" i="19" s="1"/>
  <c r="AB32" i="19" s="1"/>
  <c r="AC32" i="19" s="1"/>
  <c r="AD32" i="19" s="1"/>
  <c r="AE32" i="19" s="1"/>
  <c r="AF32" i="19" s="1"/>
  <c r="V32" i="19"/>
  <c r="Z29" i="19"/>
  <c r="AA29" i="19" s="1"/>
  <c r="AB29" i="19" s="1"/>
  <c r="AC29" i="19" s="1"/>
  <c r="AD29" i="19" s="1"/>
  <c r="AE29" i="19" s="1"/>
  <c r="AF29" i="19" s="1"/>
  <c r="W28" i="19"/>
  <c r="Z25" i="19"/>
  <c r="AA25" i="19" s="1"/>
  <c r="AB25" i="19" s="1"/>
  <c r="AC25" i="19" s="1"/>
  <c r="AD25" i="19" s="1"/>
  <c r="AE25" i="19" s="1"/>
  <c r="AF25" i="19" s="1"/>
  <c r="V29" i="19"/>
  <c r="V6" i="19"/>
  <c r="W40" i="19"/>
  <c r="V40" i="19"/>
  <c r="Z13" i="19"/>
  <c r="AA13" i="19" s="1"/>
  <c r="AB13" i="19" s="1"/>
  <c r="AC13" i="19" s="1"/>
  <c r="AD13" i="19" s="1"/>
  <c r="AE13" i="19" s="1"/>
  <c r="AF13" i="19" s="1"/>
  <c r="AB4" i="19"/>
  <c r="W7" i="19"/>
  <c r="Z7" i="19"/>
  <c r="AA7" i="19" s="1"/>
  <c r="AB7" i="19" s="1"/>
  <c r="AC7" i="19" s="1"/>
  <c r="AD7" i="19" s="1"/>
  <c r="AE7" i="19" s="1"/>
  <c r="AF7" i="19" s="1"/>
  <c r="W36" i="19"/>
  <c r="Z36" i="19"/>
  <c r="AA36" i="19" s="1"/>
  <c r="AB36" i="19" s="1"/>
  <c r="AC36" i="19" s="1"/>
  <c r="AD36" i="19" s="1"/>
  <c r="AE36" i="19" s="1"/>
  <c r="AF36" i="19" s="1"/>
  <c r="V7" i="19"/>
  <c r="V36" i="19"/>
  <c r="Z24" i="19"/>
  <c r="AA24" i="19" s="1"/>
  <c r="AB24" i="19" s="1"/>
  <c r="AC24" i="19" s="1"/>
  <c r="AD24" i="19" s="1"/>
  <c r="AE24" i="19" s="1"/>
  <c r="AF24" i="19" s="1"/>
  <c r="W24" i="19"/>
  <c r="Z20" i="19"/>
  <c r="AA20" i="19" s="1"/>
  <c r="AB20" i="19" s="1"/>
  <c r="AC20" i="19" s="1"/>
  <c r="AD20" i="19" s="1"/>
  <c r="AE20" i="19" s="1"/>
  <c r="AF20" i="19" s="1"/>
  <c r="W20" i="19"/>
  <c r="V38" i="19"/>
  <c r="Z38" i="19"/>
  <c r="AA38" i="19" s="1"/>
  <c r="AB38" i="19" s="1"/>
  <c r="AC38" i="19" s="1"/>
  <c r="AD38" i="19" s="1"/>
  <c r="AE38" i="19" s="1"/>
  <c r="AF38" i="19" s="1"/>
  <c r="V20" i="19"/>
  <c r="Z22" i="19"/>
  <c r="AA22" i="19" s="1"/>
  <c r="AB22" i="19" s="1"/>
  <c r="AC22" i="19" s="1"/>
  <c r="AD22" i="19" s="1"/>
  <c r="AE22" i="19" s="1"/>
  <c r="AF22" i="19" s="1"/>
  <c r="W22" i="19"/>
  <c r="W38" i="19"/>
  <c r="AB54" i="19" l="1"/>
  <c r="AC4" i="19"/>
  <c r="AD4" i="19" l="1"/>
  <c r="AC54" i="19"/>
  <c r="AJ4" i="15"/>
  <c r="AJ5" i="15"/>
  <c r="AJ6" i="15"/>
  <c r="AJ7" i="15"/>
  <c r="AJ8" i="15"/>
  <c r="AJ9" i="15"/>
  <c r="AJ10" i="15"/>
  <c r="AJ11" i="15"/>
  <c r="AJ12" i="15"/>
  <c r="AJ13" i="15"/>
  <c r="AJ14" i="15"/>
  <c r="AJ15" i="15"/>
  <c r="AJ16" i="15"/>
  <c r="AJ17" i="15"/>
  <c r="AJ18" i="15"/>
  <c r="AJ19" i="15"/>
  <c r="AJ20" i="15"/>
  <c r="AJ21" i="15"/>
  <c r="AJ22" i="15"/>
  <c r="AJ23" i="15"/>
  <c r="AJ24" i="15"/>
  <c r="AJ25" i="15"/>
  <c r="AJ26" i="15"/>
  <c r="AJ27" i="15"/>
  <c r="AJ28" i="15"/>
  <c r="AJ29" i="15"/>
  <c r="AJ30" i="15"/>
  <c r="AJ31" i="15"/>
  <c r="AJ32" i="15"/>
  <c r="AJ33" i="15"/>
  <c r="AJ34" i="15"/>
  <c r="AJ35" i="15"/>
  <c r="AJ36" i="15"/>
  <c r="AJ37" i="15"/>
  <c r="AJ38" i="15"/>
  <c r="AJ39" i="15"/>
  <c r="AJ40" i="15"/>
  <c r="AJ3" i="15"/>
  <c r="B5" i="15"/>
  <c r="B6" i="15"/>
  <c r="B7" i="15"/>
  <c r="B8" i="15"/>
  <c r="B9" i="15"/>
  <c r="B10" i="15"/>
  <c r="AC10" i="15" s="1"/>
  <c r="B11" i="15"/>
  <c r="B12" i="15"/>
  <c r="AC12" i="15" s="1"/>
  <c r="B13" i="15"/>
  <c r="AC13" i="15" s="1"/>
  <c r="B14" i="15"/>
  <c r="AC14" i="15" s="1"/>
  <c r="B15" i="15"/>
  <c r="AC15" i="15" s="1"/>
  <c r="B16" i="15"/>
  <c r="AC16" i="15" s="1"/>
  <c r="B17" i="15"/>
  <c r="AC17" i="15" s="1"/>
  <c r="B18" i="15"/>
  <c r="B19" i="15"/>
  <c r="AC19" i="15" s="1"/>
  <c r="B20" i="15"/>
  <c r="B21" i="15"/>
  <c r="AC21" i="15" s="1"/>
  <c r="B22" i="15"/>
  <c r="AC22" i="15" s="1"/>
  <c r="B23" i="15"/>
  <c r="AC23" i="15" s="1"/>
  <c r="B24" i="15"/>
  <c r="B25" i="15"/>
  <c r="AC25" i="15" s="1"/>
  <c r="B26" i="15"/>
  <c r="AC26" i="15" s="1"/>
  <c r="B27" i="15"/>
  <c r="AC27" i="15" s="1"/>
  <c r="B28" i="15"/>
  <c r="B29" i="15"/>
  <c r="AC29" i="15" s="1"/>
  <c r="B30" i="15"/>
  <c r="AC30" i="15" s="1"/>
  <c r="B31" i="15"/>
  <c r="AC31" i="15" s="1"/>
  <c r="B32" i="15"/>
  <c r="B33" i="15"/>
  <c r="AC33" i="15" s="1"/>
  <c r="B34" i="15"/>
  <c r="AC34" i="15" s="1"/>
  <c r="B35" i="15"/>
  <c r="AC35" i="15" s="1"/>
  <c r="B36" i="15"/>
  <c r="B37" i="15"/>
  <c r="AC37" i="15" s="1"/>
  <c r="B38" i="15"/>
  <c r="AC38" i="15" s="1"/>
  <c r="B39" i="15"/>
  <c r="AC39" i="15" s="1"/>
  <c r="B40" i="15"/>
  <c r="X6" i="6"/>
  <c r="X7" i="6"/>
  <c r="X8" i="6"/>
  <c r="X9" i="6"/>
  <c r="X10" i="6"/>
  <c r="X11" i="6"/>
  <c r="X12" i="6"/>
  <c r="X13" i="6"/>
  <c r="X14" i="6"/>
  <c r="X15" i="6"/>
  <c r="X16" i="6"/>
  <c r="X17" i="6"/>
  <c r="X18" i="6"/>
  <c r="X19" i="6"/>
  <c r="X20" i="6"/>
  <c r="X21" i="6"/>
  <c r="X22" i="6"/>
  <c r="X23" i="6"/>
  <c r="X24" i="6"/>
  <c r="X25" i="6"/>
  <c r="X26" i="6"/>
  <c r="X27" i="6"/>
  <c r="X28" i="6"/>
  <c r="X29" i="6"/>
  <c r="X30" i="6"/>
  <c r="X31" i="6"/>
  <c r="X32" i="6"/>
  <c r="X33" i="6"/>
  <c r="X34" i="6"/>
  <c r="X35" i="6"/>
  <c r="X36" i="6"/>
  <c r="X37" i="6"/>
  <c r="X38" i="6"/>
  <c r="X39" i="6"/>
  <c r="X40" i="6"/>
  <c r="Z11" i="6"/>
  <c r="Z12" i="6"/>
  <c r="Z13" i="6"/>
  <c r="Z14" i="6"/>
  <c r="Z15" i="6"/>
  <c r="Z16" i="6"/>
  <c r="Z17" i="6"/>
  <c r="Z18" i="6"/>
  <c r="Z19" i="6"/>
  <c r="Z20" i="6"/>
  <c r="Z21" i="6"/>
  <c r="Z22" i="6"/>
  <c r="Z23" i="6"/>
  <c r="Z24" i="6"/>
  <c r="Z25" i="6"/>
  <c r="Z26" i="6"/>
  <c r="Z27" i="6"/>
  <c r="Z28" i="6"/>
  <c r="Z29" i="6"/>
  <c r="Z30" i="6"/>
  <c r="Z31" i="6"/>
  <c r="Z32" i="6"/>
  <c r="Z33" i="6"/>
  <c r="Z34" i="6"/>
  <c r="Z35" i="6"/>
  <c r="Z36" i="6"/>
  <c r="Z37" i="6"/>
  <c r="Z38" i="6"/>
  <c r="Z39" i="6"/>
  <c r="AE4" i="19" l="1"/>
  <c r="AD54" i="19"/>
  <c r="AC40" i="15"/>
  <c r="AD40" i="15" s="1"/>
  <c r="AC36" i="15"/>
  <c r="AD36" i="15" s="1"/>
  <c r="AC32" i="15"/>
  <c r="AD32" i="15" s="1"/>
  <c r="AC28" i="15"/>
  <c r="AD28" i="15" s="1"/>
  <c r="AC24" i="15"/>
  <c r="AD24" i="15" s="1"/>
  <c r="AC20" i="15"/>
  <c r="AD20" i="15" s="1"/>
  <c r="AC8" i="15"/>
  <c r="AD8" i="15" s="1"/>
  <c r="AA34" i="6"/>
  <c r="AE34" i="6" s="1"/>
  <c r="AA26" i="6"/>
  <c r="AA14" i="6"/>
  <c r="AE14" i="6" s="1"/>
  <c r="AA33" i="6"/>
  <c r="AE33" i="6" s="1"/>
  <c r="AA29" i="6"/>
  <c r="AE29" i="6" s="1"/>
  <c r="AA25" i="6"/>
  <c r="AA21" i="6"/>
  <c r="AE21" i="6" s="1"/>
  <c r="AA17" i="6"/>
  <c r="AE17" i="6" s="1"/>
  <c r="AA13" i="6"/>
  <c r="AE13" i="6" s="1"/>
  <c r="AA38" i="6"/>
  <c r="AE38" i="6" s="1"/>
  <c r="AA30" i="6"/>
  <c r="AE30" i="6" s="1"/>
  <c r="AA22" i="6"/>
  <c r="AE22" i="6" s="1"/>
  <c r="AA18" i="6"/>
  <c r="AE18" i="6" s="1"/>
  <c r="AA37" i="6"/>
  <c r="AE37" i="6" s="1"/>
  <c r="AA36" i="6"/>
  <c r="AE36" i="6" s="1"/>
  <c r="AA32" i="6"/>
  <c r="AA28" i="6"/>
  <c r="AE28" i="6" s="1"/>
  <c r="AA24" i="6"/>
  <c r="AA20" i="6"/>
  <c r="AE20" i="6" s="1"/>
  <c r="AA16" i="6"/>
  <c r="AA12" i="6"/>
  <c r="AE12" i="6" s="1"/>
  <c r="AA39" i="6"/>
  <c r="AE39" i="6" s="1"/>
  <c r="AA35" i="6"/>
  <c r="AE35" i="6" s="1"/>
  <c r="AA31" i="6"/>
  <c r="AE31" i="6" s="1"/>
  <c r="AA27" i="6"/>
  <c r="AE27" i="6" s="1"/>
  <c r="AA23" i="6"/>
  <c r="AE23" i="6" s="1"/>
  <c r="AA19" i="6"/>
  <c r="AE19" i="6" s="1"/>
  <c r="AA15" i="6"/>
  <c r="AE15" i="6" s="1"/>
  <c r="AD39" i="15"/>
  <c r="AI39" i="15"/>
  <c r="AD35" i="15"/>
  <c r="AI35" i="15"/>
  <c r="AD31" i="15"/>
  <c r="AI31" i="15"/>
  <c r="AD27" i="15"/>
  <c r="AI27" i="15"/>
  <c r="AD23" i="15"/>
  <c r="AI23" i="15"/>
  <c r="AK23" i="15" s="1"/>
  <c r="AL23" i="15" s="1"/>
  <c r="AD19" i="15"/>
  <c r="AI19" i="15"/>
  <c r="AK19" i="15" s="1"/>
  <c r="AL19" i="15" s="1"/>
  <c r="AD15" i="15"/>
  <c r="AI15" i="15"/>
  <c r="AK15" i="15" s="1"/>
  <c r="AL15" i="15" s="1"/>
  <c r="AE27" i="15"/>
  <c r="AD38" i="15"/>
  <c r="AE38" i="15"/>
  <c r="AI38" i="15"/>
  <c r="AK38" i="15" s="1"/>
  <c r="AL38" i="15" s="1"/>
  <c r="AQ38" i="15" s="1"/>
  <c r="AD34" i="15"/>
  <c r="AE34" i="15"/>
  <c r="AI34" i="15"/>
  <c r="AK34" i="15" s="1"/>
  <c r="AL34" i="15" s="1"/>
  <c r="AQ34" i="15" s="1"/>
  <c r="AD30" i="15"/>
  <c r="AI30" i="15"/>
  <c r="AK30" i="15" s="1"/>
  <c r="AL30" i="15" s="1"/>
  <c r="AQ30" i="15" s="1"/>
  <c r="AE30" i="15"/>
  <c r="AD26" i="15"/>
  <c r="AE26" i="15"/>
  <c r="AI26" i="15"/>
  <c r="AK26" i="15" s="1"/>
  <c r="AL26" i="15" s="1"/>
  <c r="AQ26" i="15" s="1"/>
  <c r="AD22" i="15"/>
  <c r="AE22" i="15"/>
  <c r="AI22" i="15"/>
  <c r="AK22" i="15" s="1"/>
  <c r="AL22" i="15" s="1"/>
  <c r="AT22" i="15" s="1"/>
  <c r="AD14" i="15"/>
  <c r="AI14" i="15"/>
  <c r="AK14" i="15" s="1"/>
  <c r="AL14" i="15" s="1"/>
  <c r="AR14" i="15" s="1"/>
  <c r="AE14" i="15"/>
  <c r="AD10" i="15"/>
  <c r="AE10" i="15"/>
  <c r="AI10" i="15"/>
  <c r="AK10" i="15" s="1"/>
  <c r="AL10" i="15" s="1"/>
  <c r="AE39" i="15"/>
  <c r="AE23" i="15"/>
  <c r="AD37" i="15"/>
  <c r="AI37" i="15"/>
  <c r="AK37" i="15" s="1"/>
  <c r="AL37" i="15" s="1"/>
  <c r="AR37" i="15" s="1"/>
  <c r="AE37" i="15"/>
  <c r="AI33" i="15"/>
  <c r="AK33" i="15" s="1"/>
  <c r="AL33" i="15" s="1"/>
  <c r="AN33" i="15" s="1"/>
  <c r="AE33" i="15"/>
  <c r="AD33" i="15"/>
  <c r="AE29" i="15"/>
  <c r="AI29" i="15"/>
  <c r="AK29" i="15" s="1"/>
  <c r="AL29" i="15" s="1"/>
  <c r="AU29" i="15" s="1"/>
  <c r="AD29" i="15"/>
  <c r="AE25" i="15"/>
  <c r="AD25" i="15"/>
  <c r="AI25" i="15"/>
  <c r="AK25" i="15" s="1"/>
  <c r="AL25" i="15" s="1"/>
  <c r="AU25" i="15" s="1"/>
  <c r="AD21" i="15"/>
  <c r="AI21" i="15"/>
  <c r="AK21" i="15" s="1"/>
  <c r="AL21" i="15" s="1"/>
  <c r="AE21" i="15"/>
  <c r="AI17" i="15"/>
  <c r="AK17" i="15" s="1"/>
  <c r="AL17" i="15" s="1"/>
  <c r="AR17" i="15" s="1"/>
  <c r="AE17" i="15"/>
  <c r="AD17" i="15"/>
  <c r="AE13" i="15"/>
  <c r="AI13" i="15"/>
  <c r="AK13" i="15" s="1"/>
  <c r="AL13" i="15" s="1"/>
  <c r="AD13" i="15"/>
  <c r="AE35" i="15"/>
  <c r="AE19" i="15"/>
  <c r="AE16" i="15"/>
  <c r="AI16" i="15"/>
  <c r="AE12" i="15"/>
  <c r="AI12" i="15"/>
  <c r="AD16" i="15"/>
  <c r="AE31" i="15"/>
  <c r="AE15" i="15"/>
  <c r="AD12" i="15"/>
  <c r="T27" i="14"/>
  <c r="T23" i="14"/>
  <c r="T19" i="14"/>
  <c r="T15" i="14"/>
  <c r="T11" i="14"/>
  <c r="T7" i="14"/>
  <c r="U7" i="14" s="1"/>
  <c r="AB40" i="15"/>
  <c r="Z40" i="15"/>
  <c r="X40" i="15"/>
  <c r="AB39" i="15"/>
  <c r="Z39" i="15"/>
  <c r="X39" i="15"/>
  <c r="AB38" i="15"/>
  <c r="Z38" i="15"/>
  <c r="X38" i="15"/>
  <c r="AB37" i="15"/>
  <c r="Z37" i="15"/>
  <c r="X37" i="15"/>
  <c r="AB36" i="15"/>
  <c r="Z36" i="15"/>
  <c r="X36" i="15"/>
  <c r="AB35" i="15"/>
  <c r="Z35" i="15"/>
  <c r="X35" i="15"/>
  <c r="AB34" i="15"/>
  <c r="Z34" i="15"/>
  <c r="X34" i="15"/>
  <c r="AB33" i="15"/>
  <c r="Z33" i="15"/>
  <c r="X33" i="15"/>
  <c r="AB32" i="15"/>
  <c r="Z32" i="15"/>
  <c r="X32" i="15"/>
  <c r="AB31" i="15"/>
  <c r="Z31" i="15"/>
  <c r="X31" i="15"/>
  <c r="AB30" i="15"/>
  <c r="Z30" i="15"/>
  <c r="X30" i="15"/>
  <c r="AB29" i="15"/>
  <c r="Z29" i="15"/>
  <c r="X29" i="15"/>
  <c r="AB28" i="15"/>
  <c r="Z28" i="15"/>
  <c r="X28" i="15"/>
  <c r="AB27" i="15"/>
  <c r="Z27" i="15"/>
  <c r="X27" i="15"/>
  <c r="AB26" i="15"/>
  <c r="Z26" i="15"/>
  <c r="X26" i="15"/>
  <c r="AB25" i="15"/>
  <c r="Z25" i="15"/>
  <c r="X25" i="15"/>
  <c r="AB24" i="15"/>
  <c r="Z24" i="15"/>
  <c r="X24" i="15"/>
  <c r="AB23" i="15"/>
  <c r="Z23" i="15"/>
  <c r="X23" i="15"/>
  <c r="AB22" i="15"/>
  <c r="Z22" i="15"/>
  <c r="X22" i="15"/>
  <c r="AB21" i="15"/>
  <c r="Z21" i="15"/>
  <c r="X21" i="15"/>
  <c r="AB20" i="15"/>
  <c r="Z20" i="15"/>
  <c r="X20" i="15"/>
  <c r="AB19" i="15"/>
  <c r="Z19" i="15"/>
  <c r="X19" i="15"/>
  <c r="AB18" i="15"/>
  <c r="Z18" i="15"/>
  <c r="X18" i="15"/>
  <c r="AC18" i="15" s="1"/>
  <c r="AB17" i="15"/>
  <c r="Z17" i="15"/>
  <c r="X17" i="15"/>
  <c r="AB16" i="15"/>
  <c r="Z16" i="15"/>
  <c r="X16" i="15"/>
  <c r="AB15" i="15"/>
  <c r="Z15" i="15"/>
  <c r="X15" i="15"/>
  <c r="AB14" i="15"/>
  <c r="Z14" i="15"/>
  <c r="X14" i="15"/>
  <c r="AB13" i="15"/>
  <c r="Z13" i="15"/>
  <c r="X13" i="15"/>
  <c r="AB12" i="15"/>
  <c r="Z12" i="15"/>
  <c r="X12" i="15"/>
  <c r="AB11" i="15"/>
  <c r="Z11" i="15"/>
  <c r="X11" i="15"/>
  <c r="Z10" i="15"/>
  <c r="X10" i="15"/>
  <c r="Z9" i="15"/>
  <c r="X9" i="15"/>
  <c r="Z8" i="15"/>
  <c r="X8" i="15"/>
  <c r="Z7" i="15"/>
  <c r="X7" i="15"/>
  <c r="Z6" i="15"/>
  <c r="X6" i="15"/>
  <c r="Z5" i="15"/>
  <c r="X5" i="15"/>
  <c r="Z4" i="15"/>
  <c r="Z3" i="15"/>
  <c r="E1" i="15"/>
  <c r="V16" i="6"/>
  <c r="Y16" i="6" s="1"/>
  <c r="V10" i="6"/>
  <c r="V8" i="6"/>
  <c r="V7" i="6"/>
  <c r="V6" i="6"/>
  <c r="V5" i="6"/>
  <c r="Y5" i="6" s="1"/>
  <c r="V4" i="6"/>
  <c r="Y4" i="6" s="1"/>
  <c r="X4" i="15" l="1"/>
  <c r="AC32" i="6"/>
  <c r="AE32" i="6"/>
  <c r="AH32" i="6" s="1"/>
  <c r="AC24" i="6"/>
  <c r="AE24" i="6"/>
  <c r="AH24" i="6" s="1"/>
  <c r="AC25" i="6"/>
  <c r="AE25" i="6"/>
  <c r="AH25" i="6" s="1"/>
  <c r="AB26" i="6"/>
  <c r="AE26" i="6"/>
  <c r="AH26" i="6" s="1"/>
  <c r="AC16" i="6"/>
  <c r="AE16" i="6"/>
  <c r="AH16" i="6" s="1"/>
  <c r="AE18" i="15"/>
  <c r="AI18" i="15"/>
  <c r="AK18" i="15" s="1"/>
  <c r="AL18" i="15" s="1"/>
  <c r="AR18" i="15" s="1"/>
  <c r="AD18" i="15"/>
  <c r="AF4" i="19"/>
  <c r="AF54" i="19" s="1"/>
  <c r="AE54" i="19"/>
  <c r="X3" i="15"/>
  <c r="AA3" i="15" s="1"/>
  <c r="AE36" i="15"/>
  <c r="T5" i="14"/>
  <c r="U5" i="14" s="1"/>
  <c r="T8" i="14"/>
  <c r="U8" i="14" s="1"/>
  <c r="T18" i="14"/>
  <c r="T21" i="14"/>
  <c r="Z21" i="14" s="1"/>
  <c r="AA21" i="14" s="1"/>
  <c r="AB21" i="14" s="1"/>
  <c r="AC21" i="14" s="1"/>
  <c r="AD21" i="14" s="1"/>
  <c r="AE21" i="14" s="1"/>
  <c r="AF21" i="14" s="1"/>
  <c r="T24" i="14"/>
  <c r="T25" i="14"/>
  <c r="T3" i="14"/>
  <c r="T10" i="14"/>
  <c r="W10" i="14" s="1"/>
  <c r="T13" i="14"/>
  <c r="T16" i="14"/>
  <c r="V16" i="14" s="1"/>
  <c r="T26" i="14"/>
  <c r="T29" i="14"/>
  <c r="V29" i="14" s="1"/>
  <c r="T6" i="14"/>
  <c r="U6" i="14" s="1"/>
  <c r="T9" i="14"/>
  <c r="U9" i="14" s="1"/>
  <c r="T12" i="14"/>
  <c r="T22" i="14"/>
  <c r="W22" i="14" s="1"/>
  <c r="T28" i="14"/>
  <c r="T14" i="14"/>
  <c r="W14" i="14" s="1"/>
  <c r="T17" i="14"/>
  <c r="T20" i="14"/>
  <c r="V20" i="14" s="1"/>
  <c r="T30" i="14"/>
  <c r="AE24" i="15"/>
  <c r="AI40" i="15"/>
  <c r="AK40" i="15" s="1"/>
  <c r="AL40" i="15" s="1"/>
  <c r="AN40" i="15" s="1"/>
  <c r="T4" i="14"/>
  <c r="U4" i="14" s="1"/>
  <c r="AA6" i="15"/>
  <c r="AA24" i="15"/>
  <c r="AE20" i="15"/>
  <c r="AI24" i="15"/>
  <c r="AK24" i="15" s="1"/>
  <c r="AL24" i="15" s="1"/>
  <c r="AE40" i="15"/>
  <c r="AI20" i="15"/>
  <c r="AK20" i="15" s="1"/>
  <c r="AL20" i="15" s="1"/>
  <c r="AI36" i="15"/>
  <c r="AK36" i="15" s="1"/>
  <c r="AL36" i="15" s="1"/>
  <c r="AQ36" i="15" s="1"/>
  <c r="AI28" i="15"/>
  <c r="AK28" i="15" s="1"/>
  <c r="AL28" i="15" s="1"/>
  <c r="AT28" i="15" s="1"/>
  <c r="AE28" i="15"/>
  <c r="AI32" i="15"/>
  <c r="AK32" i="15" s="1"/>
  <c r="AL32" i="15" s="1"/>
  <c r="AN32" i="15" s="1"/>
  <c r="AI8" i="15"/>
  <c r="AK8" i="15" s="1"/>
  <c r="AL8" i="15" s="1"/>
  <c r="AN8" i="15" s="1"/>
  <c r="AE8" i="15"/>
  <c r="AE32" i="15"/>
  <c r="Y10" i="6"/>
  <c r="AA10" i="6"/>
  <c r="AE10" i="6" s="1"/>
  <c r="AA10" i="15"/>
  <c r="AB9" i="15" s="1"/>
  <c r="AC9" i="15" s="1"/>
  <c r="AC11" i="15"/>
  <c r="AI11" i="15" s="1"/>
  <c r="AK11" i="15" s="1"/>
  <c r="AL11" i="15" s="1"/>
  <c r="AW11" i="15" s="1"/>
  <c r="V15" i="6"/>
  <c r="Y15" i="6" s="1"/>
  <c r="V26" i="6"/>
  <c r="Y26" i="6" s="1"/>
  <c r="V38" i="6"/>
  <c r="Y38" i="6" s="1"/>
  <c r="V9" i="6"/>
  <c r="V12" i="6"/>
  <c r="Y12" i="6" s="1"/>
  <c r="V19" i="6"/>
  <c r="Y19" i="6" s="1"/>
  <c r="V23" i="6"/>
  <c r="Y23" i="6" s="1"/>
  <c r="V27" i="6"/>
  <c r="Y27" i="6" s="1"/>
  <c r="V31" i="6"/>
  <c r="Y31" i="6" s="1"/>
  <c r="V35" i="6"/>
  <c r="Y35" i="6" s="1"/>
  <c r="V39" i="6"/>
  <c r="Y39" i="6" s="1"/>
  <c r="V18" i="6"/>
  <c r="Y18" i="6" s="1"/>
  <c r="V34" i="6"/>
  <c r="Y34" i="6" s="1"/>
  <c r="V13" i="6"/>
  <c r="Y13" i="6" s="1"/>
  <c r="V20" i="6"/>
  <c r="Y20" i="6" s="1"/>
  <c r="V24" i="6"/>
  <c r="Y24" i="6" s="1"/>
  <c r="V28" i="6"/>
  <c r="Y28" i="6" s="1"/>
  <c r="V32" i="6"/>
  <c r="Y32" i="6" s="1"/>
  <c r="V36" i="6"/>
  <c r="Y36" i="6" s="1"/>
  <c r="V40" i="6"/>
  <c r="V11" i="6"/>
  <c r="V22" i="6"/>
  <c r="Y22" i="6" s="1"/>
  <c r="V30" i="6"/>
  <c r="Y30" i="6" s="1"/>
  <c r="V14" i="6"/>
  <c r="Y14" i="6" s="1"/>
  <c r="V17" i="6"/>
  <c r="Y17" i="6" s="1"/>
  <c r="V21" i="6"/>
  <c r="Y21" i="6" s="1"/>
  <c r="V25" i="6"/>
  <c r="Y25" i="6" s="1"/>
  <c r="V29" i="6"/>
  <c r="Y29" i="6" s="1"/>
  <c r="V33" i="6"/>
  <c r="Y33" i="6" s="1"/>
  <c r="V37" i="6"/>
  <c r="Y37" i="6" s="1"/>
  <c r="AB37" i="6"/>
  <c r="AC34" i="6"/>
  <c r="AB29" i="6"/>
  <c r="AB20" i="6"/>
  <c r="AB14" i="6"/>
  <c r="AB31" i="6"/>
  <c r="AC18" i="6"/>
  <c r="AC13" i="6"/>
  <c r="AC29" i="6"/>
  <c r="AB34" i="6"/>
  <c r="AB13" i="6"/>
  <c r="AB22" i="6"/>
  <c r="AC21" i="6"/>
  <c r="AC33" i="6"/>
  <c r="AB15" i="6"/>
  <c r="AC14" i="6"/>
  <c r="AB38" i="6"/>
  <c r="AC28" i="6"/>
  <c r="AB21" i="6"/>
  <c r="AC38" i="6"/>
  <c r="AB19" i="6"/>
  <c r="AC36" i="6"/>
  <c r="AB35" i="6"/>
  <c r="AB27" i="6"/>
  <c r="AC22" i="6"/>
  <c r="AC20" i="6"/>
  <c r="AB36" i="6"/>
  <c r="AB23" i="6"/>
  <c r="AB39" i="6"/>
  <c r="AB17" i="6"/>
  <c r="AC30" i="6"/>
  <c r="AC12" i="6"/>
  <c r="AB28" i="6"/>
  <c r="AC15" i="6"/>
  <c r="AC23" i="6"/>
  <c r="AC31" i="6"/>
  <c r="AC39" i="6"/>
  <c r="AC17" i="6"/>
  <c r="AB33" i="6"/>
  <c r="AB30" i="6"/>
  <c r="AB12" i="6"/>
  <c r="AB18" i="6"/>
  <c r="AB25" i="6"/>
  <c r="AB16" i="6"/>
  <c r="AB24" i="6"/>
  <c r="AB32" i="6"/>
  <c r="AC26" i="6"/>
  <c r="AC19" i="6"/>
  <c r="AC27" i="6"/>
  <c r="AC35" i="6"/>
  <c r="AC37" i="6"/>
  <c r="AU37" i="15"/>
  <c r="AA18" i="15"/>
  <c r="AA26" i="15"/>
  <c r="AA23" i="15"/>
  <c r="V7" i="14"/>
  <c r="W7" i="14"/>
  <c r="V11" i="14"/>
  <c r="W11" i="14"/>
  <c r="V15" i="14"/>
  <c r="W15" i="14"/>
  <c r="V19" i="14"/>
  <c r="W19" i="14"/>
  <c r="V23" i="14"/>
  <c r="W23" i="14"/>
  <c r="V27" i="14"/>
  <c r="W27" i="14"/>
  <c r="Y6" i="6"/>
  <c r="AA5" i="15"/>
  <c r="Z7" i="14"/>
  <c r="AA7" i="14" s="1"/>
  <c r="AB7" i="14" s="1"/>
  <c r="AC7" i="14" s="1"/>
  <c r="AD7" i="14" s="1"/>
  <c r="AE7" i="14" s="1"/>
  <c r="AF7" i="14" s="1"/>
  <c r="Z11" i="14"/>
  <c r="AA11" i="14" s="1"/>
  <c r="AB11" i="14" s="1"/>
  <c r="AC11" i="14" s="1"/>
  <c r="AD11" i="14" s="1"/>
  <c r="AE11" i="14" s="1"/>
  <c r="AF11" i="14" s="1"/>
  <c r="Z15" i="14"/>
  <c r="AA15" i="14" s="1"/>
  <c r="AB15" i="14" s="1"/>
  <c r="AC15" i="14" s="1"/>
  <c r="AD15" i="14" s="1"/>
  <c r="AE15" i="14" s="1"/>
  <c r="AF15" i="14" s="1"/>
  <c r="Z19" i="14"/>
  <c r="AA19" i="14" s="1"/>
  <c r="AB19" i="14" s="1"/>
  <c r="AC19" i="14" s="1"/>
  <c r="AD19" i="14" s="1"/>
  <c r="AE19" i="14" s="1"/>
  <c r="AF19" i="14" s="1"/>
  <c r="Z23" i="14"/>
  <c r="AA23" i="14" s="1"/>
  <c r="AB23" i="14" s="1"/>
  <c r="AC23" i="14" s="1"/>
  <c r="AD23" i="14" s="1"/>
  <c r="AE23" i="14" s="1"/>
  <c r="AF23" i="14" s="1"/>
  <c r="Z27" i="14"/>
  <c r="AA27" i="14" s="1"/>
  <c r="AB27" i="14" s="1"/>
  <c r="AC27" i="14" s="1"/>
  <c r="AD27" i="14" s="1"/>
  <c r="AE27" i="14" s="1"/>
  <c r="AF27" i="14" s="1"/>
  <c r="AU14" i="15"/>
  <c r="AA12" i="15"/>
  <c r="AA14" i="15"/>
  <c r="AA29" i="15"/>
  <c r="AA34" i="15"/>
  <c r="AA19" i="15"/>
  <c r="AA37" i="15"/>
  <c r="AA20" i="15"/>
  <c r="AA36" i="15"/>
  <c r="AM37" i="15"/>
  <c r="AA7" i="15"/>
  <c r="AA8" i="15"/>
  <c r="AA9" i="15"/>
  <c r="AN14" i="15"/>
  <c r="AN37" i="15"/>
  <c r="Y8" i="6"/>
  <c r="AH14" i="6"/>
  <c r="AI14" i="6" s="1"/>
  <c r="AJ14" i="6" s="1"/>
  <c r="AH18" i="6"/>
  <c r="AH22" i="6"/>
  <c r="AH38" i="6"/>
  <c r="AH13" i="6"/>
  <c r="AH12" i="6"/>
  <c r="AI12" i="6" s="1"/>
  <c r="AJ12" i="6" s="1"/>
  <c r="AH15" i="6"/>
  <c r="AH20" i="6"/>
  <c r="AH30" i="6"/>
  <c r="AI30" i="6" s="1"/>
  <c r="AJ30" i="6" s="1"/>
  <c r="AH34" i="6"/>
  <c r="AH17" i="6"/>
  <c r="AH19" i="6"/>
  <c r="AH21" i="6"/>
  <c r="AH23" i="6"/>
  <c r="AH27" i="6"/>
  <c r="AH29" i="6"/>
  <c r="AH31" i="6"/>
  <c r="AH35" i="6"/>
  <c r="AH37" i="6"/>
  <c r="AH39" i="6"/>
  <c r="AA11" i="15"/>
  <c r="AA17" i="15"/>
  <c r="AQ21" i="15"/>
  <c r="AU21" i="15"/>
  <c r="AO21" i="15"/>
  <c r="AA35" i="15"/>
  <c r="AA21" i="15"/>
  <c r="AA38" i="15"/>
  <c r="AA32" i="15"/>
  <c r="AA39" i="15"/>
  <c r="AA13" i="15"/>
  <c r="AA25" i="15"/>
  <c r="AA28" i="15"/>
  <c r="AA33" i="15"/>
  <c r="AA15" i="15"/>
  <c r="AA16" i="15"/>
  <c r="AA22" i="15"/>
  <c r="AA27" i="15"/>
  <c r="AA30" i="15"/>
  <c r="AA31" i="15"/>
  <c r="AA40" i="15"/>
  <c r="AM33" i="15"/>
  <c r="AM29" i="15"/>
  <c r="AR33" i="15"/>
  <c r="AM14" i="15"/>
  <c r="AN29" i="15"/>
  <c r="AU33" i="15"/>
  <c r="AR29" i="15"/>
  <c r="AR23" i="15"/>
  <c r="AN23" i="15"/>
  <c r="AT23" i="15"/>
  <c r="AO23" i="15"/>
  <c r="AU23" i="15"/>
  <c r="AX23" i="15"/>
  <c r="AM23" i="15"/>
  <c r="AW23" i="15"/>
  <c r="AQ23" i="15"/>
  <c r="AR15" i="15"/>
  <c r="AN15" i="15"/>
  <c r="AW15" i="15"/>
  <c r="AO15" i="15"/>
  <c r="AT15" i="15"/>
  <c r="AQ15" i="15"/>
  <c r="AU15" i="15"/>
  <c r="AM15" i="15"/>
  <c r="AX15" i="15"/>
  <c r="AR19" i="15"/>
  <c r="AN19" i="15"/>
  <c r="AW19" i="15"/>
  <c r="AO19" i="15"/>
  <c r="AT19" i="15"/>
  <c r="AQ19" i="15"/>
  <c r="AU19" i="15"/>
  <c r="AM19" i="15"/>
  <c r="AX19" i="15"/>
  <c r="AW10" i="15"/>
  <c r="AO10" i="15"/>
  <c r="AX10" i="15"/>
  <c r="AT10" i="15"/>
  <c r="AR10" i="15"/>
  <c r="AX13" i="15"/>
  <c r="AT13" i="15"/>
  <c r="AU13" i="15"/>
  <c r="AQ13" i="15"/>
  <c r="AM13" i="15"/>
  <c r="AK31" i="15"/>
  <c r="AL31" i="15" s="1"/>
  <c r="AK39" i="15"/>
  <c r="AL39" i="15" s="1"/>
  <c r="AU10" i="15"/>
  <c r="AK12" i="15"/>
  <c r="AL12" i="15" s="1"/>
  <c r="AK16" i="15"/>
  <c r="AL16" i="15" s="1"/>
  <c r="AR26" i="15"/>
  <c r="AS26" i="15" s="1"/>
  <c r="AN26" i="15"/>
  <c r="AW26" i="15"/>
  <c r="AO26" i="15"/>
  <c r="AT26" i="15"/>
  <c r="AU26" i="15"/>
  <c r="AM26" i="15"/>
  <c r="AX26" i="15"/>
  <c r="AR34" i="15"/>
  <c r="AS34" i="15" s="1"/>
  <c r="AN34" i="15"/>
  <c r="AW34" i="15"/>
  <c r="AO34" i="15"/>
  <c r="AT34" i="15"/>
  <c r="AU34" i="15"/>
  <c r="AM34" i="15"/>
  <c r="AX34" i="15"/>
  <c r="AQ10" i="15"/>
  <c r="AR13" i="15"/>
  <c r="AW14" i="15"/>
  <c r="AO14" i="15"/>
  <c r="AX14" i="15"/>
  <c r="AT14" i="15"/>
  <c r="AQ14" i="15"/>
  <c r="AS14" i="15" s="1"/>
  <c r="AX21" i="15"/>
  <c r="AT21" i="15"/>
  <c r="AW21" i="15"/>
  <c r="AR21" i="15"/>
  <c r="AM21" i="15"/>
  <c r="AN21" i="15"/>
  <c r="AR30" i="15"/>
  <c r="AS30" i="15" s="1"/>
  <c r="AN30" i="15"/>
  <c r="AW30" i="15"/>
  <c r="AO30" i="15"/>
  <c r="AT30" i="15"/>
  <c r="AU30" i="15"/>
  <c r="AM30" i="15"/>
  <c r="AX30" i="15"/>
  <c r="AR38" i="15"/>
  <c r="AS38" i="15" s="1"/>
  <c r="AN38" i="15"/>
  <c r="AW38" i="15"/>
  <c r="AO38" i="15"/>
  <c r="AT38" i="15"/>
  <c r="AU38" i="15"/>
  <c r="AM38" i="15"/>
  <c r="AX38" i="15"/>
  <c r="AX17" i="15"/>
  <c r="AT17" i="15"/>
  <c r="AU17" i="15"/>
  <c r="AQ17" i="15"/>
  <c r="AS17" i="15" s="1"/>
  <c r="AM17" i="15"/>
  <c r="AW22" i="15"/>
  <c r="AO22" i="15"/>
  <c r="AQ22" i="15"/>
  <c r="AX22" i="15"/>
  <c r="AR22" i="15"/>
  <c r="AM22" i="15"/>
  <c r="AX25" i="15"/>
  <c r="AT25" i="15"/>
  <c r="AV25" i="15" s="1"/>
  <c r="AW25" i="15"/>
  <c r="AR25" i="15"/>
  <c r="AM25" i="15"/>
  <c r="AN25" i="15"/>
  <c r="AM10" i="15"/>
  <c r="AN13" i="15"/>
  <c r="AN17" i="15"/>
  <c r="AU22" i="15"/>
  <c r="AV22" i="15" s="1"/>
  <c r="AO25" i="15"/>
  <c r="AN10" i="15"/>
  <c r="AO13" i="15"/>
  <c r="AW13" i="15"/>
  <c r="AO17" i="15"/>
  <c r="AW17" i="15"/>
  <c r="AN22" i="15"/>
  <c r="AQ25" i="15"/>
  <c r="AK27" i="15"/>
  <c r="AL27" i="15" s="1"/>
  <c r="AK35" i="15"/>
  <c r="AL35" i="15" s="1"/>
  <c r="AW29" i="15"/>
  <c r="AO29" i="15"/>
  <c r="AX29" i="15"/>
  <c r="AT29" i="15"/>
  <c r="AV29" i="15" s="1"/>
  <c r="AQ29" i="15"/>
  <c r="AW33" i="15"/>
  <c r="AO33" i="15"/>
  <c r="AP33" i="15" s="1"/>
  <c r="AX33" i="15"/>
  <c r="AT33" i="15"/>
  <c r="AQ33" i="15"/>
  <c r="AW37" i="15"/>
  <c r="AO37" i="15"/>
  <c r="AX37" i="15"/>
  <c r="AT37" i="15"/>
  <c r="AQ37" i="15"/>
  <c r="AS37" i="15" s="1"/>
  <c r="AH36" i="6"/>
  <c r="AH28" i="6"/>
  <c r="AH33" i="6"/>
  <c r="AS13" i="15" l="1"/>
  <c r="U3" i="14"/>
  <c r="Z3" i="14" s="1"/>
  <c r="AA3" i="14" s="1"/>
  <c r="AA4" i="15"/>
  <c r="AB3" i="15" s="1"/>
  <c r="AC3" i="15" s="1"/>
  <c r="AS22" i="15"/>
  <c r="AS21" i="15"/>
  <c r="AS25" i="15"/>
  <c r="AS15" i="15"/>
  <c r="AS19" i="15"/>
  <c r="AS29" i="15"/>
  <c r="AS33" i="15"/>
  <c r="AS23" i="15"/>
  <c r="AS10" i="15"/>
  <c r="W20" i="14"/>
  <c r="AN18" i="15"/>
  <c r="V8" i="14"/>
  <c r="Z8" i="14"/>
  <c r="AA8" i="14" s="1"/>
  <c r="AB8" i="14" s="1"/>
  <c r="AC8" i="14" s="1"/>
  <c r="AD8" i="14" s="1"/>
  <c r="AE8" i="14" s="1"/>
  <c r="AF8" i="14" s="1"/>
  <c r="W21" i="14"/>
  <c r="Z16" i="14"/>
  <c r="AA16" i="14" s="1"/>
  <c r="AB16" i="14" s="1"/>
  <c r="AC16" i="14" s="1"/>
  <c r="AD16" i="14" s="1"/>
  <c r="AE16" i="14" s="1"/>
  <c r="AF16" i="14" s="1"/>
  <c r="AO18" i="15"/>
  <c r="AT18" i="15"/>
  <c r="AX18" i="15"/>
  <c r="AM18" i="15"/>
  <c r="AU18" i="15"/>
  <c r="AQ18" i="15"/>
  <c r="AS18" i="15" s="1"/>
  <c r="AW18" i="15"/>
  <c r="AG54" i="19"/>
  <c r="Z25" i="14"/>
  <c r="AA25" i="14" s="1"/>
  <c r="AB25" i="14" s="1"/>
  <c r="AC25" i="14" s="1"/>
  <c r="AD25" i="14" s="1"/>
  <c r="AE25" i="14" s="1"/>
  <c r="AF25" i="14" s="1"/>
  <c r="W25" i="14"/>
  <c r="W9" i="14"/>
  <c r="V9" i="14"/>
  <c r="AT40" i="15"/>
  <c r="AV40" i="15" s="1"/>
  <c r="AQ40" i="15"/>
  <c r="AW40" i="15"/>
  <c r="Y40" i="6"/>
  <c r="Z40" i="6" s="1"/>
  <c r="AA40" i="6" s="1"/>
  <c r="AE40" i="6" s="1"/>
  <c r="AR40" i="15"/>
  <c r="AO40" i="15"/>
  <c r="AP40" i="15" s="1"/>
  <c r="AX40" i="15"/>
  <c r="AM40" i="15"/>
  <c r="V12" i="14"/>
  <c r="Z12" i="14"/>
  <c r="AA12" i="14" s="1"/>
  <c r="AB12" i="14" s="1"/>
  <c r="AC12" i="14" s="1"/>
  <c r="AD12" i="14" s="1"/>
  <c r="AE12" i="14" s="1"/>
  <c r="AF12" i="14" s="1"/>
  <c r="W12" i="14"/>
  <c r="Z17" i="14"/>
  <c r="AA17" i="14" s="1"/>
  <c r="AB17" i="14" s="1"/>
  <c r="AC17" i="14" s="1"/>
  <c r="AD17" i="14" s="1"/>
  <c r="AE17" i="14" s="1"/>
  <c r="AF17" i="14" s="1"/>
  <c r="W17" i="14"/>
  <c r="V17" i="14"/>
  <c r="V26" i="14"/>
  <c r="Z26" i="14"/>
  <c r="AA26" i="14" s="1"/>
  <c r="AB26" i="14" s="1"/>
  <c r="AC26" i="14" s="1"/>
  <c r="AD26" i="14" s="1"/>
  <c r="AE26" i="14" s="1"/>
  <c r="AF26" i="14" s="1"/>
  <c r="W26" i="14"/>
  <c r="W18" i="14"/>
  <c r="Z18" i="14"/>
  <c r="AA18" i="14" s="1"/>
  <c r="AB18" i="14" s="1"/>
  <c r="AC18" i="14" s="1"/>
  <c r="AD18" i="14" s="1"/>
  <c r="AE18" i="14" s="1"/>
  <c r="AF18" i="14" s="1"/>
  <c r="V18" i="14"/>
  <c r="V30" i="14"/>
  <c r="Z30" i="14"/>
  <c r="AA30" i="14" s="1"/>
  <c r="AB30" i="14" s="1"/>
  <c r="AC30" i="14" s="1"/>
  <c r="AD30" i="14" s="1"/>
  <c r="AE30" i="14" s="1"/>
  <c r="AF30" i="14" s="1"/>
  <c r="W30" i="14"/>
  <c r="Z6" i="14"/>
  <c r="AA6" i="14" s="1"/>
  <c r="AB6" i="14" s="1"/>
  <c r="AC6" i="14" s="1"/>
  <c r="AD6" i="14" s="1"/>
  <c r="AE6" i="14" s="1"/>
  <c r="AF6" i="14" s="1"/>
  <c r="V6" i="14"/>
  <c r="W6" i="14"/>
  <c r="W24" i="14"/>
  <c r="V24" i="14"/>
  <c r="Z24" i="14"/>
  <c r="AA24" i="14" s="1"/>
  <c r="AB24" i="14" s="1"/>
  <c r="AC24" i="14" s="1"/>
  <c r="AD24" i="14" s="1"/>
  <c r="AE24" i="14" s="1"/>
  <c r="AF24" i="14" s="1"/>
  <c r="W28" i="14"/>
  <c r="V28" i="14"/>
  <c r="Z28" i="14"/>
  <c r="AA28" i="14" s="1"/>
  <c r="AB28" i="14" s="1"/>
  <c r="AC28" i="14" s="1"/>
  <c r="AD28" i="14" s="1"/>
  <c r="AE28" i="14" s="1"/>
  <c r="AF28" i="14" s="1"/>
  <c r="Z13" i="14"/>
  <c r="AA13" i="14" s="1"/>
  <c r="AB13" i="14" s="1"/>
  <c r="AC13" i="14" s="1"/>
  <c r="AD13" i="14" s="1"/>
  <c r="AE13" i="14" s="1"/>
  <c r="AF13" i="14" s="1"/>
  <c r="W13" i="14"/>
  <c r="V13" i="14"/>
  <c r="W5" i="14"/>
  <c r="V5" i="14"/>
  <c r="Z5" i="14"/>
  <c r="AA5" i="14" s="1"/>
  <c r="AB5" i="14" s="1"/>
  <c r="AC5" i="14" s="1"/>
  <c r="AD5" i="14" s="1"/>
  <c r="AE5" i="14" s="1"/>
  <c r="AF5" i="14" s="1"/>
  <c r="V21" i="14"/>
  <c r="V25" i="14"/>
  <c r="V22" i="14"/>
  <c r="Z9" i="14"/>
  <c r="AA9" i="14" s="1"/>
  <c r="AB9" i="14" s="1"/>
  <c r="AC9" i="14" s="1"/>
  <c r="AD9" i="14" s="1"/>
  <c r="AE9" i="14" s="1"/>
  <c r="AF9" i="14" s="1"/>
  <c r="W29" i="14"/>
  <c r="Z20" i="14"/>
  <c r="AA20" i="14" s="1"/>
  <c r="AB20" i="14" s="1"/>
  <c r="AC20" i="14" s="1"/>
  <c r="AD20" i="14" s="1"/>
  <c r="AE20" i="14" s="1"/>
  <c r="AF20" i="14" s="1"/>
  <c r="V10" i="14"/>
  <c r="V14" i="14"/>
  <c r="Z22" i="14"/>
  <c r="AA22" i="14" s="1"/>
  <c r="AB22" i="14" s="1"/>
  <c r="AC22" i="14" s="1"/>
  <c r="AD22" i="14" s="1"/>
  <c r="AE22" i="14" s="1"/>
  <c r="AF22" i="14" s="1"/>
  <c r="W16" i="14"/>
  <c r="Z29" i="14"/>
  <c r="AA29" i="14" s="1"/>
  <c r="AB29" i="14" s="1"/>
  <c r="AC29" i="14" s="1"/>
  <c r="AD29" i="14" s="1"/>
  <c r="AE29" i="14" s="1"/>
  <c r="AF29" i="14" s="1"/>
  <c r="Z10" i="14"/>
  <c r="AA10" i="14" s="1"/>
  <c r="AB10" i="14" s="1"/>
  <c r="AC10" i="14" s="1"/>
  <c r="AD10" i="14" s="1"/>
  <c r="AE10" i="14" s="1"/>
  <c r="AF10" i="14" s="1"/>
  <c r="Z14" i="14"/>
  <c r="AA14" i="14" s="1"/>
  <c r="AB14" i="14" s="1"/>
  <c r="AC14" i="14" s="1"/>
  <c r="AD14" i="14" s="1"/>
  <c r="AE14" i="14" s="1"/>
  <c r="AF14" i="14" s="1"/>
  <c r="W8" i="14"/>
  <c r="W4" i="14"/>
  <c r="Z4" i="14"/>
  <c r="AA4" i="14" s="1"/>
  <c r="AB4" i="14" s="1"/>
  <c r="AC4" i="14" s="1"/>
  <c r="AD4" i="14" s="1"/>
  <c r="AE4" i="14" s="1"/>
  <c r="AF4" i="14" s="1"/>
  <c r="V4" i="14"/>
  <c r="AR32" i="15"/>
  <c r="AW36" i="15"/>
  <c r="AQ32" i="15"/>
  <c r="AT36" i="15"/>
  <c r="AM32" i="15"/>
  <c r="AX32" i="15"/>
  <c r="AO36" i="15"/>
  <c r="AU36" i="15"/>
  <c r="AB8" i="15"/>
  <c r="AO32" i="15"/>
  <c r="AP32" i="15" s="1"/>
  <c r="AU32" i="15"/>
  <c r="AM36" i="15"/>
  <c r="AX36" i="15"/>
  <c r="AN36" i="15"/>
  <c r="AW32" i="15"/>
  <c r="AT32" i="15"/>
  <c r="AR36" i="15"/>
  <c r="AS36" i="15" s="1"/>
  <c r="AB10" i="15"/>
  <c r="AB5" i="15"/>
  <c r="AC5" i="15" s="1"/>
  <c r="AT8" i="15"/>
  <c r="AN28" i="15"/>
  <c r="AR28" i="15"/>
  <c r="AQ28" i="15"/>
  <c r="AQ8" i="15"/>
  <c r="AM28" i="15"/>
  <c r="AX28" i="15"/>
  <c r="AO8" i="15"/>
  <c r="AP8" i="15" s="1"/>
  <c r="AX8" i="15"/>
  <c r="AR8" i="15"/>
  <c r="AO28" i="15"/>
  <c r="AU28" i="15"/>
  <c r="AV28" i="15" s="1"/>
  <c r="AW8" i="15"/>
  <c r="AU8" i="15"/>
  <c r="AW28" i="15"/>
  <c r="AM8" i="15"/>
  <c r="AP14" i="15"/>
  <c r="AB4" i="15"/>
  <c r="AC4" i="15" s="1"/>
  <c r="AE11" i="15"/>
  <c r="AD11" i="15"/>
  <c r="AV14" i="15"/>
  <c r="AB10" i="6"/>
  <c r="AH10" i="6"/>
  <c r="AI10" i="6" s="1"/>
  <c r="AJ10" i="6" s="1"/>
  <c r="AC10" i="6"/>
  <c r="Z10" i="6"/>
  <c r="AV37" i="15"/>
  <c r="Y11" i="6"/>
  <c r="AA11" i="6"/>
  <c r="AE11" i="6" s="1"/>
  <c r="Y9" i="6"/>
  <c r="Z9" i="6" s="1"/>
  <c r="AA9" i="6" s="1"/>
  <c r="AE9" i="6" s="1"/>
  <c r="Y7" i="6"/>
  <c r="Z7" i="6" s="1"/>
  <c r="AA7" i="6" s="1"/>
  <c r="AN11" i="15"/>
  <c r="AP22" i="15"/>
  <c r="AU11" i="15"/>
  <c r="Z6" i="6"/>
  <c r="AA6" i="6" s="1"/>
  <c r="AE6" i="6" s="1"/>
  <c r="AE9" i="15"/>
  <c r="AD9" i="15"/>
  <c r="AI9" i="15"/>
  <c r="AK9" i="15" s="1"/>
  <c r="AL9" i="15" s="1"/>
  <c r="AT9" i="15" s="1"/>
  <c r="AV17" i="15"/>
  <c r="AV13" i="15"/>
  <c r="AB7" i="15"/>
  <c r="AC7" i="15" s="1"/>
  <c r="AP37" i="15"/>
  <c r="AP13" i="15"/>
  <c r="AY21" i="15"/>
  <c r="AY14" i="15"/>
  <c r="AQ11" i="15"/>
  <c r="AB6" i="15"/>
  <c r="AC6" i="15" s="1"/>
  <c r="AP21" i="15"/>
  <c r="AV21" i="15"/>
  <c r="AO11" i="15"/>
  <c r="AP25" i="15"/>
  <c r="AP34" i="15"/>
  <c r="AP26" i="15"/>
  <c r="AV33" i="15"/>
  <c r="AP23" i="15"/>
  <c r="AM11" i="15"/>
  <c r="AT11" i="15"/>
  <c r="AR11" i="15"/>
  <c r="AX11" i="15"/>
  <c r="AY11" i="15" s="1"/>
  <c r="AY37" i="15"/>
  <c r="AY17" i="15"/>
  <c r="AV10" i="15"/>
  <c r="AY19" i="15"/>
  <c r="AV15" i="15"/>
  <c r="AY30" i="15"/>
  <c r="AP30" i="15"/>
  <c r="AV34" i="15"/>
  <c r="AV26" i="15"/>
  <c r="AP19" i="15"/>
  <c r="AV23" i="15"/>
  <c r="AP29" i="15"/>
  <c r="AP17" i="15"/>
  <c r="AV38" i="15"/>
  <c r="AV30" i="15"/>
  <c r="AY34" i="15"/>
  <c r="AY26" i="15"/>
  <c r="AU20" i="15"/>
  <c r="AQ20" i="15"/>
  <c r="AM20" i="15"/>
  <c r="AX20" i="15"/>
  <c r="AN20" i="15"/>
  <c r="AT20" i="15"/>
  <c r="AO20" i="15"/>
  <c r="AR20" i="15"/>
  <c r="AW20" i="15"/>
  <c r="AY33" i="15"/>
  <c r="AU35" i="15"/>
  <c r="AQ35" i="15"/>
  <c r="AM35" i="15"/>
  <c r="AR35" i="15"/>
  <c r="AN35" i="15"/>
  <c r="AX35" i="15"/>
  <c r="AT35" i="15"/>
  <c r="AW35" i="15"/>
  <c r="AO35" i="15"/>
  <c r="AY25" i="15"/>
  <c r="AY38" i="15"/>
  <c r="AP38" i="15"/>
  <c r="AU16" i="15"/>
  <c r="AQ16" i="15"/>
  <c r="AM16" i="15"/>
  <c r="AR16" i="15"/>
  <c r="AN16" i="15"/>
  <c r="AX16" i="15"/>
  <c r="AO16" i="15"/>
  <c r="AW16" i="15"/>
  <c r="AT16" i="15"/>
  <c r="AY13" i="15"/>
  <c r="AP10" i="15"/>
  <c r="AP15" i="15"/>
  <c r="AY23" i="15"/>
  <c r="AU27" i="15"/>
  <c r="AQ27" i="15"/>
  <c r="AM27" i="15"/>
  <c r="AR27" i="15"/>
  <c r="AN27" i="15"/>
  <c r="AX27" i="15"/>
  <c r="AT27" i="15"/>
  <c r="AW27" i="15"/>
  <c r="AO27" i="15"/>
  <c r="AU24" i="15"/>
  <c r="AQ24" i="15"/>
  <c r="AM24" i="15"/>
  <c r="AX24" i="15"/>
  <c r="AN24" i="15"/>
  <c r="AT24" i="15"/>
  <c r="AO24" i="15"/>
  <c r="AW24" i="15"/>
  <c r="AR24" i="15"/>
  <c r="AY29" i="15"/>
  <c r="AY22" i="15"/>
  <c r="AU12" i="15"/>
  <c r="AQ12" i="15"/>
  <c r="AM12" i="15"/>
  <c r="AR12" i="15"/>
  <c r="AN12" i="15"/>
  <c r="AX12" i="15"/>
  <c r="AO12" i="15"/>
  <c r="AT12" i="15"/>
  <c r="AW12" i="15"/>
  <c r="AU39" i="15"/>
  <c r="AQ39" i="15"/>
  <c r="AM39" i="15"/>
  <c r="AR39" i="15"/>
  <c r="AN39" i="15"/>
  <c r="AX39" i="15"/>
  <c r="AO39" i="15"/>
  <c r="AW39" i="15"/>
  <c r="AT39" i="15"/>
  <c r="AU31" i="15"/>
  <c r="AQ31" i="15"/>
  <c r="AM31" i="15"/>
  <c r="AR31" i="15"/>
  <c r="AN31" i="15"/>
  <c r="AX31" i="15"/>
  <c r="AO31" i="15"/>
  <c r="AW31" i="15"/>
  <c r="AT31" i="15"/>
  <c r="AY10" i="15"/>
  <c r="AV19" i="15"/>
  <c r="AY15" i="15"/>
  <c r="AK30" i="6"/>
  <c r="AN30" i="6"/>
  <c r="AL30" i="6"/>
  <c r="AM30" i="6"/>
  <c r="AK12" i="6"/>
  <c r="AN12" i="6"/>
  <c r="AL12" i="6"/>
  <c r="AM12" i="6"/>
  <c r="AI21" i="6"/>
  <c r="AJ21" i="6" s="1"/>
  <c r="AI38" i="6"/>
  <c r="AJ38" i="6" s="1"/>
  <c r="AI24" i="6"/>
  <c r="AJ24" i="6" s="1"/>
  <c r="AK24" i="6" s="1"/>
  <c r="AI27" i="6"/>
  <c r="AJ27" i="6" s="1"/>
  <c r="AI13" i="6"/>
  <c r="AJ13" i="6" s="1"/>
  <c r="AN13" i="6" s="1"/>
  <c r="AI37" i="6"/>
  <c r="AJ37" i="6" s="1"/>
  <c r="AI17" i="6"/>
  <c r="AJ17" i="6" s="1"/>
  <c r="AI22" i="6"/>
  <c r="AJ22" i="6" s="1"/>
  <c r="AK22" i="6" s="1"/>
  <c r="AI34" i="6"/>
  <c r="AJ34" i="6" s="1"/>
  <c r="AL34" i="6" s="1"/>
  <c r="AI23" i="6"/>
  <c r="AJ23" i="6" s="1"/>
  <c r="AI39" i="6"/>
  <c r="AJ39" i="6" s="1"/>
  <c r="AI32" i="6"/>
  <c r="AJ32" i="6" s="1"/>
  <c r="AI15" i="6"/>
  <c r="AJ15" i="6" s="1"/>
  <c r="AI25" i="6"/>
  <c r="AJ25" i="6" s="1"/>
  <c r="AN25" i="6" s="1"/>
  <c r="AI20" i="6"/>
  <c r="AJ20" i="6" s="1"/>
  <c r="AL20" i="6" s="1"/>
  <c r="AI18" i="6"/>
  <c r="AJ18" i="6" s="1"/>
  <c r="AI31" i="6"/>
  <c r="AJ31" i="6" s="1"/>
  <c r="AI19" i="6"/>
  <c r="AJ19" i="6" s="1"/>
  <c r="AK19" i="6" s="1"/>
  <c r="AI33" i="6"/>
  <c r="AJ33" i="6" s="1"/>
  <c r="AI29" i="6"/>
  <c r="AJ29" i="6" s="1"/>
  <c r="AI26" i="6"/>
  <c r="AJ26" i="6" s="1"/>
  <c r="AK26" i="6" s="1"/>
  <c r="AI35" i="6"/>
  <c r="AJ35" i="6" s="1"/>
  <c r="AI16" i="6"/>
  <c r="AJ16" i="6" s="1"/>
  <c r="AI28" i="6"/>
  <c r="AJ28" i="6" s="1"/>
  <c r="AI36" i="6"/>
  <c r="AJ36" i="6" s="1"/>
  <c r="AL14" i="6"/>
  <c r="AK14" i="6"/>
  <c r="AN14" i="6"/>
  <c r="AM14" i="6"/>
  <c r="AD7" i="15" l="1"/>
  <c r="AE7" i="15"/>
  <c r="AI7" i="15"/>
  <c r="AK7" i="15" s="1"/>
  <c r="AL7" i="15" s="1"/>
  <c r="AE4" i="15"/>
  <c r="AD4" i="15"/>
  <c r="AI4" i="15"/>
  <c r="AK4" i="15" s="1"/>
  <c r="AL4" i="15" s="1"/>
  <c r="AU4" i="15" s="1"/>
  <c r="AB3" i="14"/>
  <c r="AC3" i="14" s="1"/>
  <c r="AI5" i="15"/>
  <c r="AK5" i="15" s="1"/>
  <c r="AL5" i="15" s="1"/>
  <c r="AM5" i="15" s="1"/>
  <c r="AE5" i="15"/>
  <c r="AD5" i="15"/>
  <c r="Z5" i="6"/>
  <c r="AA5" i="6" s="1"/>
  <c r="AB5" i="6" s="1"/>
  <c r="Z4" i="6"/>
  <c r="AA4" i="6" s="1"/>
  <c r="AB4" i="6" s="1"/>
  <c r="W3" i="14"/>
  <c r="V3" i="14"/>
  <c r="AS28" i="15"/>
  <c r="AS12" i="15"/>
  <c r="AS40" i="15"/>
  <c r="AS27" i="15"/>
  <c r="AS20" i="15"/>
  <c r="AS8" i="15"/>
  <c r="AS39" i="15"/>
  <c r="AS24" i="15"/>
  <c r="AS16" i="15"/>
  <c r="AS32" i="15"/>
  <c r="AS31" i="15"/>
  <c r="AS35" i="15"/>
  <c r="AS11" i="15"/>
  <c r="Z8" i="6"/>
  <c r="AA8" i="6" s="1"/>
  <c r="AC8" i="6" s="1"/>
  <c r="AE7" i="6"/>
  <c r="AH7" i="6" s="1"/>
  <c r="AI7" i="6" s="1"/>
  <c r="AJ7" i="6" s="1"/>
  <c r="AP18" i="15"/>
  <c r="AY18" i="15"/>
  <c r="AV18" i="15"/>
  <c r="AP35" i="15"/>
  <c r="AH54" i="19"/>
  <c r="AI54" i="19" s="1"/>
  <c r="AJ54" i="19" s="1"/>
  <c r="AY8" i="15"/>
  <c r="AY40" i="15"/>
  <c r="AC40" i="6"/>
  <c r="AH40" i="6"/>
  <c r="AI40" i="6" s="1"/>
  <c r="AJ40" i="6" s="1"/>
  <c r="AN40" i="6" s="1"/>
  <c r="AB40" i="6"/>
  <c r="AY36" i="15"/>
  <c r="AY32" i="15"/>
  <c r="AN9" i="15"/>
  <c r="AQ9" i="15"/>
  <c r="AV36" i="15"/>
  <c r="AV32" i="15"/>
  <c r="AP36" i="15"/>
  <c r="AV8" i="15"/>
  <c r="AY28" i="15"/>
  <c r="AP28" i="15"/>
  <c r="AP27" i="15"/>
  <c r="AO9" i="15"/>
  <c r="AU9" i="15"/>
  <c r="AV9" i="15" s="1"/>
  <c r="AW9" i="15"/>
  <c r="AM9" i="15"/>
  <c r="AR9" i="15"/>
  <c r="AX9" i="15"/>
  <c r="AV11" i="15"/>
  <c r="AP11" i="15"/>
  <c r="AN10" i="6"/>
  <c r="AM10" i="6"/>
  <c r="AL10" i="6"/>
  <c r="AK10" i="6"/>
  <c r="AH11" i="6"/>
  <c r="AI11" i="6" s="1"/>
  <c r="AJ11" i="6" s="1"/>
  <c r="AC11" i="6"/>
  <c r="AB11" i="6"/>
  <c r="AB7" i="6"/>
  <c r="AB9" i="6"/>
  <c r="AH9" i="6"/>
  <c r="AI9" i="6" s="1"/>
  <c r="AJ9" i="6" s="1"/>
  <c r="AN9" i="6" s="1"/>
  <c r="AC9" i="6"/>
  <c r="AC7" i="6"/>
  <c r="AH6" i="6"/>
  <c r="AI6" i="6" s="1"/>
  <c r="AJ6" i="6" s="1"/>
  <c r="AB6" i="6"/>
  <c r="AC6" i="6"/>
  <c r="AE3" i="15"/>
  <c r="AI3" i="15"/>
  <c r="AK3" i="15" s="1"/>
  <c r="AD3" i="15"/>
  <c r="AY12" i="15"/>
  <c r="AN22" i="6"/>
  <c r="AY27" i="15"/>
  <c r="AP31" i="15"/>
  <c r="AP16" i="15"/>
  <c r="AP12" i="15"/>
  <c r="AV24" i="15"/>
  <c r="AV35" i="15"/>
  <c r="AV12" i="15"/>
  <c r="AY31" i="15"/>
  <c r="AP39" i="15"/>
  <c r="AP24" i="15"/>
  <c r="AV27" i="15"/>
  <c r="AY16" i="15"/>
  <c r="AY20" i="15"/>
  <c r="AV31" i="15"/>
  <c r="AY39" i="15"/>
  <c r="AV16" i="15"/>
  <c r="AY35" i="15"/>
  <c r="AP20" i="15"/>
  <c r="AV39" i="15"/>
  <c r="AY24" i="15"/>
  <c r="AV20" i="15"/>
  <c r="AM16" i="6"/>
  <c r="AK16" i="6"/>
  <c r="AL16" i="6"/>
  <c r="AN16" i="6"/>
  <c r="AM31" i="6"/>
  <c r="AL31" i="6"/>
  <c r="AK31" i="6"/>
  <c r="AN31" i="6"/>
  <c r="AM39" i="6"/>
  <c r="AL39" i="6"/>
  <c r="AM27" i="6"/>
  <c r="AN27" i="6"/>
  <c r="AK27" i="6"/>
  <c r="AK21" i="6"/>
  <c r="AL21" i="6"/>
  <c r="AN21" i="6"/>
  <c r="AM21" i="6"/>
  <c r="AM36" i="6"/>
  <c r="AK36" i="6"/>
  <c r="AL36" i="6"/>
  <c r="AN36" i="6"/>
  <c r="AL29" i="6"/>
  <c r="AK29" i="6"/>
  <c r="AN29" i="6"/>
  <c r="AM29" i="6"/>
  <c r="AK18" i="6"/>
  <c r="AN18" i="6"/>
  <c r="AL18" i="6"/>
  <c r="AM23" i="6"/>
  <c r="AN23" i="6"/>
  <c r="AK23" i="6"/>
  <c r="AL23" i="6"/>
  <c r="AM37" i="6"/>
  <c r="AN37" i="6"/>
  <c r="AL37" i="6"/>
  <c r="AK37" i="6"/>
  <c r="AM24" i="6"/>
  <c r="AN24" i="6"/>
  <c r="AL27" i="6"/>
  <c r="AN39" i="6"/>
  <c r="AM18" i="6"/>
  <c r="AM35" i="6"/>
  <c r="AN35" i="6"/>
  <c r="AL35" i="6"/>
  <c r="AL33" i="6"/>
  <c r="AK33" i="6"/>
  <c r="AM33" i="6"/>
  <c r="AN33" i="6"/>
  <c r="AM20" i="6"/>
  <c r="AK20" i="6"/>
  <c r="AN20" i="6"/>
  <c r="AL15" i="6"/>
  <c r="AM15" i="6"/>
  <c r="AK15" i="6"/>
  <c r="AM34" i="6"/>
  <c r="AN34" i="6"/>
  <c r="AK34" i="6"/>
  <c r="AM13" i="6"/>
  <c r="AL13" i="6"/>
  <c r="AK13" i="6"/>
  <c r="AN38" i="6"/>
  <c r="AK38" i="6"/>
  <c r="AM38" i="6"/>
  <c r="AL38" i="6"/>
  <c r="AN15" i="6"/>
  <c r="AL24" i="6"/>
  <c r="AK35" i="6"/>
  <c r="AM28" i="6"/>
  <c r="AK28" i="6"/>
  <c r="AL28" i="6"/>
  <c r="AN28" i="6"/>
  <c r="AN26" i="6"/>
  <c r="AL26" i="6"/>
  <c r="AM26" i="6"/>
  <c r="AN19" i="6"/>
  <c r="AL19" i="6"/>
  <c r="AM19" i="6"/>
  <c r="AM25" i="6"/>
  <c r="AK25" i="6"/>
  <c r="AL25" i="6"/>
  <c r="AM32" i="6"/>
  <c r="AL32" i="6"/>
  <c r="AN32" i="6"/>
  <c r="AK32" i="6"/>
  <c r="AM22" i="6"/>
  <c r="AL22" i="6"/>
  <c r="AL17" i="6"/>
  <c r="AK17" i="6"/>
  <c r="AN17" i="6"/>
  <c r="AM17" i="6"/>
  <c r="AK39" i="6"/>
  <c r="AT4" i="15" l="1"/>
  <c r="AV4" i="15" s="1"/>
  <c r="AT7" i="15"/>
  <c r="AW7" i="15"/>
  <c r="AN7" i="15"/>
  <c r="AU7" i="15"/>
  <c r="AV7" i="15" s="1"/>
  <c r="AQ7" i="15"/>
  <c r="AM7" i="15"/>
  <c r="AR7" i="15"/>
  <c r="AS7" i="15" s="1"/>
  <c r="AX7" i="15"/>
  <c r="AY7" i="15" s="1"/>
  <c r="AO7" i="15"/>
  <c r="AN4" i="15"/>
  <c r="AX4" i="15"/>
  <c r="AW4" i="15"/>
  <c r="AR4" i="15"/>
  <c r="AQ4" i="15"/>
  <c r="AM4" i="15"/>
  <c r="AO4" i="15"/>
  <c r="AP4" i="15" s="1"/>
  <c r="B12" i="16"/>
  <c r="C12" i="16" s="1"/>
  <c r="V54" i="19"/>
  <c r="V55" i="19" s="1"/>
  <c r="AB54" i="14"/>
  <c r="AQ5" i="15"/>
  <c r="AT5" i="15"/>
  <c r="AU5" i="15"/>
  <c r="AO5" i="15"/>
  <c r="AX5" i="15"/>
  <c r="AW5" i="15"/>
  <c r="AR5" i="15"/>
  <c r="AN5" i="15"/>
  <c r="AC5" i="6"/>
  <c r="AE5" i="6"/>
  <c r="AH5" i="6" s="1"/>
  <c r="AI5" i="6" s="1"/>
  <c r="AJ5" i="6" s="1"/>
  <c r="AK5" i="6" s="1"/>
  <c r="AC4" i="6"/>
  <c r="AE4" i="6"/>
  <c r="AH4" i="6" s="1"/>
  <c r="AI4" i="6" s="1"/>
  <c r="AJ4" i="6" s="1"/>
  <c r="AM4" i="6" s="1"/>
  <c r="AP9" i="15"/>
  <c r="AS9" i="15"/>
  <c r="AB8" i="6"/>
  <c r="AE8" i="6"/>
  <c r="AH8" i="6" s="1"/>
  <c r="AI8" i="6" s="1"/>
  <c r="AJ8" i="6" s="1"/>
  <c r="AM8" i="6" s="1"/>
  <c r="AN7" i="6"/>
  <c r="AK7" i="6"/>
  <c r="AM7" i="6"/>
  <c r="AL7" i="6"/>
  <c r="AC54" i="14"/>
  <c r="AL3" i="15"/>
  <c r="AX3" i="15" s="1"/>
  <c r="AL40" i="6"/>
  <c r="AM40" i="6"/>
  <c r="AK40" i="6"/>
  <c r="AY9" i="15"/>
  <c r="AM11" i="6"/>
  <c r="AN11" i="6"/>
  <c r="AL11" i="6"/>
  <c r="AK11" i="6"/>
  <c r="AL9" i="6"/>
  <c r="AK9" i="6"/>
  <c r="AM9" i="6"/>
  <c r="AK6" i="6"/>
  <c r="AL6" i="6"/>
  <c r="AN6" i="6"/>
  <c r="AM6" i="6"/>
  <c r="AD6" i="15"/>
  <c r="AE6" i="15"/>
  <c r="AI6" i="15"/>
  <c r="AK6" i="15" s="1"/>
  <c r="AL6" i="15" s="1"/>
  <c r="AS4" i="15" l="1"/>
  <c r="AY4" i="15"/>
  <c r="AP7" i="15"/>
  <c r="AV5" i="15"/>
  <c r="AN5" i="6"/>
  <c r="AL5" i="6"/>
  <c r="AM5" i="6"/>
  <c r="AY5" i="15"/>
  <c r="AP5" i="15"/>
  <c r="AS5" i="15"/>
  <c r="AK4" i="6"/>
  <c r="AL4" i="6"/>
  <c r="AN4" i="6"/>
  <c r="AK8" i="6"/>
  <c r="AN8" i="6"/>
  <c r="AL8" i="6"/>
  <c r="AD3" i="14"/>
  <c r="AD54" i="14" s="1"/>
  <c r="AU3" i="15"/>
  <c r="AT3" i="15"/>
  <c r="AR3" i="15"/>
  <c r="AW3" i="15"/>
  <c r="AY3" i="15" s="1"/>
  <c r="AO3" i="15"/>
  <c r="AN3" i="15"/>
  <c r="AQ3" i="15"/>
  <c r="AM3" i="15"/>
  <c r="AR6" i="15"/>
  <c r="AT6" i="15"/>
  <c r="AO6" i="15"/>
  <c r="AW6" i="15"/>
  <c r="AX6" i="15"/>
  <c r="AU6" i="15"/>
  <c r="AQ6" i="15"/>
  <c r="AM6" i="15"/>
  <c r="AN6" i="15"/>
  <c r="AV3" i="15" l="1"/>
  <c r="AS6" i="15"/>
  <c r="AM54" i="15"/>
  <c r="AS3" i="15"/>
  <c r="AE3" i="14"/>
  <c r="AE54" i="14" s="1"/>
  <c r="AP3" i="15"/>
  <c r="AV6" i="15"/>
  <c r="AP6" i="15"/>
  <c r="AY6" i="15"/>
  <c r="AY54" i="15" s="1"/>
  <c r="AS54" i="15" l="1"/>
  <c r="AF3" i="14"/>
  <c r="AF54" i="14" s="1"/>
  <c r="AV54" i="15"/>
  <c r="AP54" i="15"/>
  <c r="AZ54" i="15" s="1"/>
  <c r="BA54" i="15" l="1"/>
  <c r="BB54" i="15" s="1"/>
  <c r="BC54" i="15" s="1"/>
  <c r="AG54" i="14"/>
  <c r="AH54" i="14" s="1"/>
  <c r="B4" i="16" l="1"/>
  <c r="C4" i="16" s="1"/>
  <c r="AD54" i="15"/>
  <c r="AD55" i="15" s="1"/>
  <c r="AI54" i="14"/>
  <c r="B5" i="16" l="1"/>
  <c r="C5" i="16" s="1"/>
  <c r="V54" i="14"/>
  <c r="V55" i="14" s="1"/>
  <c r="V3" i="6"/>
  <c r="Y3" i="6" s="1"/>
  <c r="Z3" i="6" s="1"/>
  <c r="AA3" i="6" s="1"/>
  <c r="AE3" i="6" l="1"/>
  <c r="AH3" i="6" s="1"/>
  <c r="AI3" i="6" s="1"/>
  <c r="AB3" i="6"/>
  <c r="AC3" i="6"/>
  <c r="AJ3" i="6" l="1"/>
  <c r="AK3" i="6" l="1"/>
  <c r="AK54" i="6" s="1"/>
  <c r="AJ54" i="6"/>
  <c r="AN3" i="6"/>
  <c r="AN54" i="6" s="1"/>
  <c r="AM3" i="6"/>
  <c r="AM54" i="6" s="1"/>
  <c r="AL3" i="6"/>
  <c r="AL54" i="6" s="1"/>
  <c r="AO54" i="6" l="1"/>
  <c r="AP54" i="6" s="1"/>
  <c r="AQ54" i="6" l="1"/>
  <c r="B3" i="16" l="1"/>
  <c r="C3" i="16" s="1"/>
  <c r="AD54" i="6"/>
  <c r="AD5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Hobday, Alistair (CMAR, Hobart)</author>
    <author>cassie.leisk</author>
  </authors>
  <commentList>
    <comment ref="P2" authorId="0" shapeId="0" xr:uid="{00000000-0006-0000-0100-000001000000}">
      <text>
        <r>
          <rPr>
            <b/>
            <sz val="8"/>
            <color indexed="81"/>
            <rFont val="Tahoma"/>
            <family val="2"/>
          </rPr>
          <t>Score added automatically</t>
        </r>
      </text>
    </comment>
    <comment ref="Q2" authorId="1" shapeId="0" xr:uid="{00000000-0006-0000-0100-000002000000}">
      <text>
        <r>
          <rPr>
            <sz val="9"/>
            <color indexed="81"/>
            <rFont val="Tahoma"/>
            <family val="2"/>
          </rPr>
          <t>For PI 1.1.1, this is the combined geographical overlap of all fisheries impacting the stock.</t>
        </r>
      </text>
    </comment>
    <comment ref="R2" authorId="1" shapeId="0" xr:uid="{00000000-0006-0000-0100-000003000000}">
      <text>
        <r>
          <rPr>
            <sz val="9"/>
            <color indexed="81"/>
            <rFont val="Tahoma"/>
            <family val="2"/>
          </rPr>
          <t>For PI 1.1.1, this is the combined vertical overlap of all fisheries impacting the stock.</t>
        </r>
      </text>
    </comment>
    <comment ref="S2" authorId="1" shapeId="0" xr:uid="{00000000-0006-0000-0100-000004000000}">
      <text>
        <r>
          <rPr>
            <sz val="9"/>
            <color indexed="81"/>
            <rFont val="Tahoma"/>
            <family val="2"/>
          </rPr>
          <t>For PI 1.1.1, this shall be determined individually for each fishery on the given target stock.</t>
        </r>
      </text>
    </comment>
    <comment ref="T2" authorId="1" shapeId="0" xr:uid="{00000000-0006-0000-0100-000005000000}">
      <text>
        <r>
          <rPr>
            <sz val="9"/>
            <color indexed="81"/>
            <rFont val="Tahoma"/>
            <family val="2"/>
          </rPr>
          <t>For PI 1.1.1, this shall be determined individually for each fishery on the given target stock.</t>
        </r>
      </text>
    </comment>
    <comment ref="U2" authorId="0" shapeId="0" xr:uid="{00000000-0006-0000-0100-000006000000}">
      <text>
        <r>
          <rPr>
            <b/>
            <sz val="8"/>
            <color indexed="81"/>
            <rFont val="Tahoma"/>
            <family val="2"/>
          </rPr>
          <t>Score added automatically</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Kate Dewar</author>
  </authors>
  <commentList>
    <comment ref="O2" authorId="0" shapeId="0" xr:uid="{346E88D3-D53D-4308-A6FC-03166CBAE950}">
      <text>
        <r>
          <rPr>
            <b/>
            <sz val="8"/>
            <color indexed="81"/>
            <rFont val="Tahoma"/>
            <family val="2"/>
          </rPr>
          <t>Score added automatically</t>
        </r>
      </text>
    </comment>
    <comment ref="S2" authorId="0" shapeId="0" xr:uid="{35499B08-ACB0-4B54-99A7-5C3481BA680E}">
      <text>
        <r>
          <rPr>
            <b/>
            <sz val="8"/>
            <color indexed="81"/>
            <rFont val="Tahoma"/>
            <family val="2"/>
          </rPr>
          <t>Score added automatically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Hobday, Alistair (CMAR, Hobart)</author>
  </authors>
  <commentList>
    <comment ref="R2" authorId="0" shapeId="0" xr:uid="{00000000-0006-0000-0300-000001000000}">
      <text>
        <r>
          <rPr>
            <b/>
            <sz val="8"/>
            <color indexed="81"/>
            <rFont val="Tahoma"/>
            <family val="2"/>
          </rPr>
          <t>Score added automatically</t>
        </r>
        <r>
          <rPr>
            <sz val="8"/>
            <color indexed="81"/>
            <rFont val="Tahoma"/>
            <family val="2"/>
          </rPr>
          <t xml:space="preserve">
</t>
        </r>
      </text>
    </comment>
    <comment ref="W2" authorId="0" shapeId="0" xr:uid="{00000000-0006-0000-0300-000006000000}">
      <text>
        <r>
          <rPr>
            <b/>
            <sz val="8"/>
            <color indexed="81"/>
            <rFont val="Tahoma"/>
            <family val="2"/>
          </rPr>
          <t xml:space="preserve">Score added automatically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Kate Dewar</author>
  </authors>
  <commentList>
    <comment ref="N2" authorId="0" shapeId="0" xr:uid="{5905D4B2-675E-4A4F-A4CF-0627CC7941B3}">
      <text>
        <r>
          <rPr>
            <b/>
            <sz val="8"/>
            <color indexed="81"/>
            <rFont val="Tahoma"/>
            <family val="2"/>
          </rPr>
          <t>Score added automatically</t>
        </r>
      </text>
    </comment>
    <comment ref="S2" authorId="0" shapeId="0" xr:uid="{5B1FF81C-58CC-4020-B13D-7DD85B9A56AF}">
      <text>
        <r>
          <rPr>
            <b/>
            <sz val="8"/>
            <color indexed="81"/>
            <rFont val="Tahoma"/>
            <family val="2"/>
          </rPr>
          <t>Score added automatically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Kate Dewar</author>
  </authors>
  <commentList>
    <comment ref="H2" authorId="0" shapeId="0" xr:uid="{9AB7D7C4-2AB5-4D9A-86A3-67D397BAC37A}">
      <text>
        <r>
          <rPr>
            <b/>
            <sz val="8"/>
            <color indexed="81"/>
            <rFont val="Tahoma"/>
            <family val="2"/>
          </rPr>
          <t>Score added automatically</t>
        </r>
      </text>
    </comment>
    <comment ref="M2" authorId="0" shapeId="0" xr:uid="{5647A6EC-39D4-4960-8745-96D4FFB16EBA}">
      <text>
        <r>
          <rPr>
            <b/>
            <sz val="8"/>
            <color indexed="81"/>
            <rFont val="Tahoma"/>
            <family val="2"/>
          </rPr>
          <t>Score added automatically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Kate Dewar</author>
  </authors>
  <commentList>
    <comment ref="G2" authorId="0" shapeId="0" xr:uid="{1CE2AE1C-DEC6-4DAA-8EA2-03C3E5DA2314}">
      <text>
        <r>
          <rPr>
            <b/>
            <sz val="8"/>
            <color indexed="81"/>
            <rFont val="Tahoma"/>
            <family val="2"/>
          </rPr>
          <t>Score added automatically</t>
        </r>
      </text>
    </comment>
    <comment ref="L2" authorId="0" shapeId="0" xr:uid="{5B948C51-1145-4B30-BAB7-458E4947F266}">
      <text>
        <r>
          <rPr>
            <b/>
            <sz val="8"/>
            <color indexed="81"/>
            <rFont val="Tahoma"/>
            <family val="2"/>
          </rPr>
          <t>Score added automatically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Kate Dewar</author>
  </authors>
  <commentList>
    <comment ref="G2" authorId="0" shapeId="0" xr:uid="{41E3FF6E-8C36-4917-A958-4C810C7D963D}">
      <text>
        <r>
          <rPr>
            <b/>
            <sz val="8"/>
            <color indexed="81"/>
            <rFont val="Tahoma"/>
            <family val="2"/>
          </rPr>
          <t>Score added automatically</t>
        </r>
      </text>
    </comment>
    <comment ref="L2" authorId="0" shapeId="0" xr:uid="{A8058D79-9033-45FA-B36C-A7CEA673668D}">
      <text>
        <r>
          <rPr>
            <b/>
            <sz val="8"/>
            <color indexed="81"/>
            <rFont val="Tahoma"/>
            <family val="2"/>
          </rPr>
          <t>Score added automatically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Kate Dewar</author>
  </authors>
  <commentList>
    <comment ref="H2" authorId="0" shapeId="0" xr:uid="{C4017712-D606-4AB7-B374-C5BC0D0AFEEA}">
      <text>
        <r>
          <rPr>
            <b/>
            <sz val="8"/>
            <color indexed="81"/>
            <rFont val="Tahoma"/>
            <family val="2"/>
          </rPr>
          <t>Score added automatically</t>
        </r>
      </text>
    </comment>
    <comment ref="M2" authorId="0" shapeId="0" xr:uid="{658F571A-1DBD-4B1C-8ADA-18EEFF799B1C}">
      <text>
        <r>
          <rPr>
            <b/>
            <sz val="8"/>
            <color indexed="81"/>
            <rFont val="Tahoma"/>
            <family val="2"/>
          </rPr>
          <t>Score added automatically</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Kate Dewar</author>
  </authors>
  <commentList>
    <comment ref="G2" authorId="0" shapeId="0" xr:uid="{6E719933-4FA2-4D6E-B68D-EA9BB1E284FA}">
      <text>
        <r>
          <rPr>
            <b/>
            <sz val="8"/>
            <color indexed="81"/>
            <rFont val="Tahoma"/>
            <family val="2"/>
          </rPr>
          <t>Score added automatically</t>
        </r>
      </text>
    </comment>
    <comment ref="L2" authorId="0" shapeId="0" xr:uid="{0D330D3A-7CED-45F4-99A6-B767BC4D2065}">
      <text>
        <r>
          <rPr>
            <b/>
            <sz val="8"/>
            <color indexed="81"/>
            <rFont val="Tahoma"/>
            <family val="2"/>
          </rPr>
          <t>Score added automatically</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Kate Dewar</author>
  </authors>
  <commentList>
    <comment ref="H2" authorId="0" shapeId="0" xr:uid="{D1B0DC9E-B7AF-4215-ADAC-2D9CE8510039}">
      <text>
        <r>
          <rPr>
            <b/>
            <sz val="8"/>
            <color indexed="81"/>
            <rFont val="Tahoma"/>
            <family val="2"/>
          </rPr>
          <t>Score added automatically</t>
        </r>
      </text>
    </comment>
    <comment ref="M2" authorId="0" shapeId="0" xr:uid="{51831A8E-B9B5-4337-BB04-60279377518B}">
      <text>
        <r>
          <rPr>
            <b/>
            <sz val="8"/>
            <color indexed="81"/>
            <rFont val="Tahoma"/>
            <family val="2"/>
          </rPr>
          <t>Score added automatically</t>
        </r>
      </text>
    </comment>
  </commentList>
</comments>
</file>

<file path=xl/sharedStrings.xml><?xml version="1.0" encoding="utf-8"?>
<sst xmlns="http://schemas.openxmlformats.org/spreadsheetml/2006/main" count="408" uniqueCount="169">
  <si>
    <t>Average age at maturity</t>
  </si>
  <si>
    <t>Average max age</t>
  </si>
  <si>
    <t>Fecundity</t>
  </si>
  <si>
    <t>Average max size</t>
  </si>
  <si>
    <t>Average size at Maturity</t>
  </si>
  <si>
    <t>Reproductive strategy</t>
  </si>
  <si>
    <t>Total Productivity (average)</t>
  </si>
  <si>
    <t>Availability</t>
  </si>
  <si>
    <t>Encounterability</t>
  </si>
  <si>
    <t>Selectivity</t>
  </si>
  <si>
    <t>Post-capture mortality</t>
  </si>
  <si>
    <t>Total (multiplicative)</t>
  </si>
  <si>
    <t>PSA Score</t>
  </si>
  <si>
    <t>Risk Category Name</t>
  </si>
  <si>
    <t>MSC scoring guidepost</t>
  </si>
  <si>
    <t>Productivity Scores [1-3]</t>
  </si>
  <si>
    <t>Susceptibility Scores [1-3]</t>
  </si>
  <si>
    <t>Weighted Total</t>
  </si>
  <si>
    <t>Weighted PSA Score</t>
  </si>
  <si>
    <t>Cumulative only</t>
  </si>
  <si>
    <t xml:space="preserve">Density Dependance  </t>
  </si>
  <si>
    <t>Species type</t>
  </si>
  <si>
    <t>Invertebrate</t>
  </si>
  <si>
    <t>Family name</t>
  </si>
  <si>
    <t>Scientific name</t>
  </si>
  <si>
    <t>Common name</t>
  </si>
  <si>
    <t>Scoring element</t>
  </si>
  <si>
    <t>Main</t>
  </si>
  <si>
    <t>Species grouping</t>
  </si>
  <si>
    <t>Only main species scored?</t>
  </si>
  <si>
    <t>Yes</t>
  </si>
  <si>
    <t>No</t>
  </si>
  <si>
    <t>Species Group 1</t>
  </si>
  <si>
    <t>Species Group 2</t>
  </si>
  <si>
    <t>Species Group 3</t>
  </si>
  <si>
    <t>Species Group 4</t>
  </si>
  <si>
    <t>Species Group 5</t>
  </si>
  <si>
    <t>Species Group 6</t>
  </si>
  <si>
    <t>Species Group 7</t>
  </si>
  <si>
    <t>Species Group 8</t>
  </si>
  <si>
    <t>Species Group 9</t>
  </si>
  <si>
    <t>Species Group 10</t>
  </si>
  <si>
    <t>Calc</t>
  </si>
  <si>
    <t>Rounding</t>
  </si>
  <si>
    <t>&lt;80 algorithm</t>
  </si>
  <si>
    <t>&gt;80 algorithm</t>
  </si>
  <si>
    <t>GroupCount</t>
  </si>
  <si>
    <t>1Group</t>
  </si>
  <si>
    <t>2Goup</t>
  </si>
  <si>
    <t>3Group</t>
  </si>
  <si>
    <t>4Group</t>
  </si>
  <si>
    <t>2Result</t>
  </si>
  <si>
    <t>1Result</t>
  </si>
  <si>
    <t>3Result</t>
  </si>
  <si>
    <t>4Result</t>
  </si>
  <si>
    <t>Result</t>
  </si>
  <si>
    <t>main</t>
  </si>
  <si>
    <t>Automated MSC score</t>
  </si>
  <si>
    <t xml:space="preserve">Preliminary MSC score </t>
  </si>
  <si>
    <t xml:space="preserve">automated MSC score </t>
  </si>
  <si>
    <t>Automated MSC scores</t>
  </si>
  <si>
    <t>MSC score</t>
  </si>
  <si>
    <t>PI</t>
  </si>
  <si>
    <t>Status</t>
  </si>
  <si>
    <t>---</t>
  </si>
  <si>
    <t>PI 1.1.1</t>
  </si>
  <si>
    <t>Automated scores</t>
  </si>
  <si>
    <t>Habitat details</t>
  </si>
  <si>
    <t>Consequence score</t>
  </si>
  <si>
    <t>Spatial score</t>
  </si>
  <si>
    <t>Biome</t>
  </si>
  <si>
    <t>Sub-biome</t>
  </si>
  <si>
    <t>Feature</t>
  </si>
  <si>
    <t>Habitat type</t>
  </si>
  <si>
    <t>Depth (m)</t>
  </si>
  <si>
    <t>Habitat productivity</t>
  </si>
  <si>
    <t>Gear-habitat interaction</t>
  </si>
  <si>
    <t>Gear footprint</t>
  </si>
  <si>
    <t>Spatial overlap</t>
  </si>
  <si>
    <t>CSA score</t>
  </si>
  <si>
    <t>MSC CSA-derived score</t>
  </si>
  <si>
    <t xml:space="preserve">Risk category </t>
  </si>
  <si>
    <t>Regeneration of biota</t>
  </si>
  <si>
    <t>Natural disturbance</t>
  </si>
  <si>
    <t>Removability of biota</t>
  </si>
  <si>
    <t>Removability of substratum</t>
  </si>
  <si>
    <t>Substratum hardness</t>
  </si>
  <si>
    <t>Substratum ruggedness</t>
  </si>
  <si>
    <t>Seabed slope</t>
  </si>
  <si>
    <t>Consequence score [1-3]</t>
  </si>
  <si>
    <t>MSC PSA-derived score</t>
  </si>
  <si>
    <t xml:space="preserve">MSC PSA-derived score </t>
  </si>
  <si>
    <t xml:space="preserve">preliminary MSC score </t>
  </si>
  <si>
    <t>automated MSC score</t>
  </si>
  <si>
    <t>CalculateFormatting_ColumnW</t>
  </si>
  <si>
    <t>Trophic level</t>
  </si>
  <si>
    <t>Catch (tons)</t>
  </si>
  <si>
    <t>Weighting</t>
  </si>
  <si>
    <t>Spreadsheet Instructions</t>
  </si>
  <si>
    <t>How the spreadsheet works</t>
  </si>
  <si>
    <t>Examples</t>
  </si>
  <si>
    <t>General use rules</t>
  </si>
  <si>
    <t xml:space="preserve">Consequence Score (CA) </t>
  </si>
  <si>
    <t>Final MSC score (per scoring element)</t>
  </si>
  <si>
    <t>UoA/Gear type</t>
  </si>
  <si>
    <r>
      <t xml:space="preserve">Species Grouping only
</t>
    </r>
    <r>
      <rPr>
        <sz val="8"/>
        <rFont val="Arial"/>
        <family val="2"/>
      </rPr>
      <t>Number of species in species group which this species represents  (N/2)</t>
    </r>
  </si>
  <si>
    <r>
      <t xml:space="preserve">Species Grouping only
</t>
    </r>
    <r>
      <rPr>
        <sz val="8"/>
        <rFont val="Arial"/>
        <family val="2"/>
      </rPr>
      <t>ID 'At Risk' species by selecting associated species group</t>
    </r>
  </si>
  <si>
    <t>Spatial score [0.5-3]</t>
  </si>
  <si>
    <t>1. Instructions (this tab)</t>
  </si>
  <si>
    <t xml:space="preserve">2. PI 1.1.1 PSA </t>
  </si>
  <si>
    <t xml:space="preserve">3. PI 2.1.1 PSA </t>
  </si>
  <si>
    <t>We recommend you read through all instructions before beginning to input information.</t>
  </si>
  <si>
    <t>Where species grouping is used and the two (or more) at risk species have been identified in column C, the next step is to determine how many species the 'at risk' species will be representative for. Divide the total number of species in the species group by 2 (or more) to determine how many species that species will be representative for and input this in the corresponding column D.</t>
  </si>
  <si>
    <r>
      <rPr>
        <b/>
        <u/>
        <sz val="10"/>
        <rFont val="Arial"/>
        <family val="2"/>
      </rPr>
      <t>Disclaimer</t>
    </r>
    <r>
      <rPr>
        <sz val="10"/>
        <rFont val="Arial"/>
        <family val="2"/>
      </rPr>
      <t xml:space="preserve">
Information and scores created by this product are based on data the assessment team collects and inputs. The assessment team is responsible for the accuracy of the data collection and entry. </t>
    </r>
  </si>
  <si>
    <t>Fishery descriptor</t>
  </si>
  <si>
    <t>First of each scoring element</t>
  </si>
  <si>
    <t>Average size at maturity</t>
  </si>
  <si>
    <t xml:space="preserve">Density dependance  </t>
  </si>
  <si>
    <t>Version control</t>
  </si>
  <si>
    <t xml:space="preserve">Version  </t>
  </si>
  <si>
    <t>Date of publication</t>
  </si>
  <si>
    <t>Copyright notice</t>
  </si>
  <si>
    <t>Vertebrate</t>
  </si>
  <si>
    <t>2.1.</t>
  </si>
  <si>
    <t>The Marine Stewardship Council developed the RBF worksheet to incorporate Productivity Susceptibility Analysis (PSA) and Consequence Spatial Analysis (CSA) into one spreadsheet to assist assessment team members to score PSA and CSA and also to automatically calculate the final MSC score per PI in situations where there are only data-deficient scoring elements. Assessment team members should use this spreadsheet to enter data about the current situation in the fishery under assessment.</t>
  </si>
  <si>
    <t>Where impacts of fisheries other than the UoA have to be considered, assign each additional fishery or MSC UoA impacting the stock the same number as the fishery under assessment in column A.</t>
  </si>
  <si>
    <t>In order to determine the MSC score for each scoring element, input the Consequence score derived in the Consequence Analysis (CA) in column AD (using dropdown menu).</t>
  </si>
  <si>
    <t>In cell D1 identify whether only main species are scored (yes) or all species (no).</t>
  </si>
  <si>
    <t>Where species grouping is used, identify the two (or more) scoring elements that are the 'at risk' species for a particular species group by choosing the same species group for these two scoring elements in column C.</t>
  </si>
  <si>
    <t>Average age at first breeding</t>
  </si>
  <si>
    <t>Average 'optimal' adult survival probability</t>
  </si>
  <si>
    <t>Average'optimal' adult survival probability</t>
  </si>
  <si>
    <t>Average length at maturity</t>
  </si>
  <si>
    <t>For each PI that the RBF has been triggered for (except 2.4.1) enter data for each scoring element into the corresponding PI tab in this worksheet.</t>
  </si>
  <si>
    <t>Identify each species (1.1.1, 2.1.1, 2.2.1,) or habitat (2.3.1) scoring element with a number (using dropdown menu) in column A.</t>
  </si>
  <si>
    <t>Scoring species PIs (1.1.1 and 2.1.1)</t>
  </si>
  <si>
    <t>In order to score productivity in the PSA identify the species type from the drop down menu: Invertebrate or Non-invertebrate (for 1.1.1 column F, for 2.1.1 column H).</t>
  </si>
  <si>
    <t>Scoring species cumulatively (1.1.1 and 2.1.1)</t>
  </si>
  <si>
    <t>Identify each additional fishery impacting the stock (for PI 1.1.1 column G and for 2.1.1 column I).</t>
  </si>
  <si>
    <t xml:space="preserve">Manually input data on catch per fishery impacting the stock (for 1.1.1 column W, for 2.1.1 column Y). </t>
  </si>
  <si>
    <t>PI 2.1.1</t>
  </si>
  <si>
    <t xml:space="preserve">To use this spreadsheet follow requirements on RBF process and scoring of RBF methodologies as is outlined in Fisheries Standard Toolbox v1.0, RBF v3.0. </t>
  </si>
  <si>
    <t>Different scoring rules exist for 'invertebrate' and 'non-invertebrate' species as set out in Fisheries Standard Toolbox v1.0,  RBF v3.0, A4.3 which need to be reflected in the scoring of the PSA.</t>
  </si>
  <si>
    <t>Following rules set out in Fisheries Standard Toolbox v1.0, RBF v3.0, A4.4.3, impacts other than that of the UoA have to be considered when scoring the RBF. When scoring impacts of other fisheries, a scoring element will have multiple rows for productivity and susceptibility, but only one MSC-PSA derived score. This is the use of column B in PI 1.1.1 and PI 2.1.1, it identifies the first element of each scoring element which is used when determining the final PSA score for that scoring element.</t>
  </si>
  <si>
    <t>Following requirement set out in Fisheries Standard Toolbox v1.0, RBF v3.0,  A4.4.4, each (additional) fishery affecting the stock must be identified and listed separately in the RBF worksheet. This is done by defining descriptors for each additional fishery impacting the stock. Descriptors are often related to gear type but sometimes additional descriptors are needed in order to distinguish between fisheries that use the same gear type. (i.e Purse seine (client), Purse seine (other), or Gillnet 1 and Gillnet 2).</t>
  </si>
  <si>
    <t>To account for impact of other fisheries on a scoring element the contribution of each fishery on the total catch of the given stock should be distinguished as set out in Fisheries Standard Toolbox v1.0, RBF v3.0, A4.4.4 and A4.4.5.</t>
  </si>
  <si>
    <t>According to Fisheries Standard Toolbox v1.0, RBF v3.0, A5.1.1, when scoring PI 1.1.1, both the CA and PSA shall be used to produce an overall score for each scoring element. Once the CA score is in column AD, the overall score for the scoring element will be automatically displayed in coumn AE, following the rules in Fisheries Standard Toolbox v1.0, RBF v3.0, Table A19.</t>
  </si>
  <si>
    <t>Fisheries Standard Toolbox v1.0, RBF v3.0, A4.1.5 sets out that assessment teams may choose to score only main species  when evaluating PI 2.1.1, following Fisheries Standard v3.0 Annex SA3.5.2.1. If only main species are scored then the final MSC score for this PI is capped at 80 (Fisheries Standard Toolbox v1.0, RBF v3.0, A5.3.2.1).</t>
  </si>
  <si>
    <t>This tab automatically generates final MSC scores per PI based on the data that have been input into specific PI tabs. Assessment teams do not have to do anything to generate these final scores. 
Note: each PI tab also contains the final MSC score for that PI at the bottom of the final/right 3 columns. For 1.1.1 and 2.1.1 column AE, 2.2.1 fish + inverts + amphibians column W, 2.2.1 birds column Q, 2.2.1 mysticetes + sirenians column P, 2.2.1 odontocetes column P, 2.2.1 pinnipeds + otters column Q, 2.2.1 turtles column P, 2.2.1 sea snakes column Q,  2.3.1 column W.</t>
  </si>
  <si>
    <r>
      <t xml:space="preserve">The instructions below are split into three categories (columns B, C and D)
</t>
    </r>
    <r>
      <rPr>
        <sz val="10"/>
        <rFont val="Arial"/>
        <family val="2"/>
      </rPr>
      <t xml:space="preserve">(1) Spreadsheet instructions - general rules for scoring data deficient species PIs and habitats, scoring data deficient species cumulatively and any specifics of each spreadsheet (tab) and identify the information which needs to be input into specific cells, rows or columns. 
(2) How the spreadsheet works - explains how specific actions/steps work in the spreadsheet and link this to the corresponding Toolbox, RBF, FCP or FS clauses.
(3) Examples - showing how the spreadsheet should look when complete. </t>
    </r>
  </si>
  <si>
    <t>The RBF worksheet is made up of 12 separate spreadsheets, one per tab.</t>
  </si>
  <si>
    <t>The Marine Stewardship Council “MSC RBF Worksheets v3.0” and its content is copyright of “Marine Stewardship Council” - © “Marine Stewardship Council” 2022. All rights reserved.</t>
  </si>
  <si>
    <t>4. PI 2.2.1 PSA (Fish + Inv +Amph)</t>
  </si>
  <si>
    <t>5. PI 2.2.1 PSA (birds)</t>
  </si>
  <si>
    <t>6. PI 2.2.1 PSA (myst + siren)</t>
  </si>
  <si>
    <t>7. PI 2.2.1 PSA (odontocetes)</t>
  </si>
  <si>
    <t>8. PI 2.2.1 PSA (pinnipeds+otters)</t>
  </si>
  <si>
    <t>9. PI 2.2.1 PSA (turtles)</t>
  </si>
  <si>
    <t>10. PI 2.2.1 PSA (Sea snakes)</t>
  </si>
  <si>
    <t>11. PI 2.3.1 CSA</t>
  </si>
  <si>
    <t>12. Automated scores</t>
  </si>
  <si>
    <t>2. PI 1.1.1 PSA</t>
  </si>
  <si>
    <t>This action enables combination of scoring elements to generate a final PI score. This follows requirements set out FCP v3.0, 7.15.11 and RBF v.3.0.</t>
  </si>
  <si>
    <t>no longer used, habitat main cap taken out.</t>
  </si>
  <si>
    <t>Once a scoring element number has been assigned, cells which have to be input manually for that scoring element are highlighted in turquoise. See 'Scoring species PIs' below for specific instructions for productivity. A final MSC score will not be generated until a scoring element number has been entered.</t>
  </si>
  <si>
    <t xml:space="preserve">Fisheries Standard Toolbox v1.0, RBF v3.0, A4.1.6 sets out that where there is a large number of species assessed under 2.1.1 the assessment team may choose to group species according to similar taxonomies and undertake a reduced number of PSAs.
Column C &amp; D are only used when species grouping is applied.
A PSA must be carried out on at least two species when using the species grouping option. In order to calculate the final MSC score for 2.1.1 the total number of species in the species group must be divided over the two (or more) at risk species so that the final score for the PI reflects the number of species rather than only be counted once.  </t>
  </si>
  <si>
    <t xml:space="preserve">This tab shows the final MSC score which takes into consideration all scoring rules for RBF for these PIs. The automated MSC score only includes data-deficient scoring elements per PI, when also scoring non-data-deficient scoring elements use Fisheries Standard Toolbox v1.0, RBF v3.0 Table A20 to generate the final MSC score. 
</t>
  </si>
  <si>
    <t>Notes</t>
  </si>
  <si>
    <t>For use with FCP 3.0 and MSC Fisheries Standard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</si>
</sst>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F800]dddd\,\ mmmm\ dd\,\ yyyy"/>
  </numFmts>
  <fonts count="22">
    <font>
      <sz val="10"/>
      <name val="Arial"/>
    </font>
    <font>
      <sz val="11"/>
      <color theme="1"/>
      <name val="Calibri"/>
      <family val="2"/>
      <scheme val="minor"/>
    </font>
    <font>
      <sz val="11"/>
      <color theme="1"/>
      <name val="Calibri"/>
      <family val="2"/>
      <scheme val="minor"/>
    </font>
    <font>
      <sz val="9"/>
      <name val="Geneva"/>
    </font>
    <font>
      <sz val="8"/>
      <name val="Arial"/>
      <family val="2"/>
    </font>
    <font>
      <b/>
      <sz val="8"/>
      <name val="Arial"/>
      <family val="2"/>
    </font>
    <font>
      <b/>
      <sz val="8"/>
      <color indexed="81"/>
      <name val="Tahoma"/>
      <family val="2"/>
    </font>
    <font>
      <sz val="8"/>
      <color indexed="81"/>
      <name val="Tahoma"/>
      <family val="2"/>
    </font>
    <font>
      <sz val="10"/>
      <name val="Arial"/>
      <family val="2"/>
    </font>
    <font>
      <sz val="9"/>
      <color indexed="81"/>
      <name val="Tahoma"/>
      <family val="2"/>
    </font>
    <font>
      <b/>
      <sz val="8"/>
      <color theme="0"/>
      <name val="Arial"/>
      <family val="2"/>
    </font>
    <font>
      <u/>
      <sz val="10"/>
      <color indexed="12"/>
      <name val="Arial"/>
      <family val="2"/>
    </font>
    <font>
      <sz val="8"/>
      <color indexed="8"/>
      <name val="Arial"/>
      <family val="2"/>
    </font>
    <font>
      <b/>
      <sz val="10"/>
      <name val="Arial"/>
      <family val="2"/>
    </font>
    <font>
      <b/>
      <sz val="10"/>
      <color theme="0"/>
      <name val="Arial"/>
      <family val="2"/>
    </font>
    <font>
      <b/>
      <sz val="11"/>
      <color theme="0"/>
      <name val="Arial"/>
      <family val="2"/>
    </font>
    <font>
      <b/>
      <sz val="9"/>
      <name val="Arial"/>
      <family val="2"/>
    </font>
    <font>
      <u/>
      <sz val="10"/>
      <color theme="10"/>
      <name val="Arial"/>
      <family val="2"/>
    </font>
    <font>
      <b/>
      <u/>
      <sz val="10"/>
      <name val="Arial"/>
      <family val="2"/>
    </font>
    <font>
      <sz val="11"/>
      <name val="Calibri"/>
      <family val="2"/>
    </font>
    <font>
      <b/>
      <sz val="11"/>
      <name val="Arial"/>
      <family val="2"/>
    </font>
    <font>
      <sz val="10"/>
      <color rgb="FF000000"/>
      <name val="Arial"/>
      <family val="2"/>
    </font>
  </fonts>
  <fills count="24">
    <fill>
      <patternFill patternType="none"/>
    </fill>
    <fill>
      <patternFill patternType="gray125"/>
    </fill>
    <fill>
      <patternFill patternType="solid">
        <fgColor indexed="2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3"/>
        <bgColor indexed="64"/>
      </patternFill>
    </fill>
    <fill>
      <patternFill patternType="solid">
        <fgColor theme="9" tint="0.79998168889431442"/>
        <bgColor indexed="64"/>
      </patternFill>
    </fill>
    <fill>
      <patternFill patternType="solid">
        <fgColor theme="6"/>
        <bgColor indexed="64"/>
      </patternFill>
    </fill>
    <fill>
      <patternFill patternType="solid">
        <fgColor theme="9"/>
        <bgColor indexed="64"/>
      </patternFill>
    </fill>
    <fill>
      <patternFill patternType="solid">
        <fgColor theme="5" tint="0.79998168889431442"/>
        <bgColor indexed="64"/>
      </patternFill>
    </fill>
    <fill>
      <patternFill patternType="solid">
        <fgColor theme="1" tint="4.9989318521683403E-2"/>
        <bgColor indexed="64"/>
      </patternFill>
    </fill>
    <fill>
      <patternFill patternType="solid">
        <fgColor rgb="FFFFFF00"/>
        <bgColor indexed="64"/>
      </patternFill>
    </fill>
    <fill>
      <patternFill patternType="solid">
        <fgColor theme="2" tint="0.79998168889431442"/>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0"/>
        <bgColor indexed="64"/>
      </patternFill>
    </fill>
    <fill>
      <patternFill patternType="solid">
        <fgColor theme="6" tint="-0.249977111117893"/>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rgb="FFD9D9D9"/>
        <bgColor indexed="64"/>
      </patternFill>
    </fill>
    <fill>
      <patternFill patternType="solid">
        <fgColor rgb="FFF2F2F2"/>
        <bgColor indexed="64"/>
      </patternFill>
    </fill>
  </fills>
  <borders count="46">
    <border>
      <left/>
      <right/>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rgb="FFBFBFBF"/>
      </left>
      <right/>
      <top/>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12">
    <xf numFmtId="0" fontId="0" fillId="0" borderId="0"/>
    <xf numFmtId="0" fontId="8" fillId="0" borderId="0"/>
    <xf numFmtId="0" fontId="3" fillId="0" borderId="0"/>
    <xf numFmtId="9" fontId="8"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xf numFmtId="0" fontId="2" fillId="0" borderId="0"/>
    <xf numFmtId="0" fontId="1" fillId="0" borderId="0"/>
    <xf numFmtId="0" fontId="1" fillId="0" borderId="0"/>
    <xf numFmtId="0" fontId="1" fillId="0" borderId="0"/>
    <xf numFmtId="0" fontId="1" fillId="0" borderId="0"/>
    <xf numFmtId="0" fontId="17" fillId="0" borderId="0" applyNumberFormat="0" applyFill="0" applyBorder="0" applyAlignment="0" applyProtection="0"/>
  </cellStyleXfs>
  <cellXfs count="258">
    <xf numFmtId="0" fontId="0" fillId="0" borderId="0" xfId="0"/>
    <xf numFmtId="0" fontId="4" fillId="0" borderId="0" xfId="0" applyFont="1" applyAlignment="1">
      <alignment horizontal="center"/>
    </xf>
    <xf numFmtId="0" fontId="4" fillId="0" borderId="0" xfId="0" applyFont="1"/>
    <xf numFmtId="2" fontId="4" fillId="0" borderId="0" xfId="0" applyNumberFormat="1" applyFont="1" applyAlignment="1">
      <alignment horizontal="center"/>
    </xf>
    <xf numFmtId="165" fontId="5" fillId="0" borderId="0" xfId="0" applyNumberFormat="1" applyFont="1" applyAlignment="1">
      <alignment horizontal="center"/>
    </xf>
    <xf numFmtId="0" fontId="8" fillId="0" borderId="0" xfId="0" applyFont="1"/>
    <xf numFmtId="0" fontId="4" fillId="8" borderId="5" xfId="0" applyFont="1" applyFill="1" applyBorder="1" applyAlignment="1">
      <alignment horizontal="center" wrapText="1"/>
    </xf>
    <xf numFmtId="0" fontId="4" fillId="0" borderId="0" xfId="0" applyFont="1" applyAlignment="1">
      <alignment wrapText="1"/>
    </xf>
    <xf numFmtId="0" fontId="5" fillId="0" borderId="0" xfId="0" applyFont="1"/>
    <xf numFmtId="2" fontId="4" fillId="0" borderId="4" xfId="0" applyNumberFormat="1" applyFont="1" applyBorder="1" applyAlignment="1">
      <alignment horizontal="center"/>
    </xf>
    <xf numFmtId="0" fontId="4" fillId="0" borderId="0" xfId="0" applyFont="1" applyAlignment="1">
      <alignment horizontal="left"/>
    </xf>
    <xf numFmtId="0" fontId="4" fillId="0" borderId="0" xfId="0" applyFont="1" applyAlignment="1">
      <alignment horizontal="right"/>
    </xf>
    <xf numFmtId="0" fontId="5" fillId="0" borderId="0" xfId="0" applyFont="1" applyAlignment="1">
      <alignment horizontal="center" textRotation="90" wrapText="1"/>
    </xf>
    <xf numFmtId="2" fontId="4" fillId="0" borderId="0" xfId="0" applyNumberFormat="1" applyFont="1"/>
    <xf numFmtId="0" fontId="4" fillId="14" borderId="10" xfId="0" applyFont="1" applyFill="1" applyBorder="1"/>
    <xf numFmtId="0" fontId="4" fillId="14" borderId="11" xfId="0" applyFont="1" applyFill="1" applyBorder="1"/>
    <xf numFmtId="165" fontId="5" fillId="14" borderId="10" xfId="0" applyNumberFormat="1" applyFont="1" applyFill="1" applyBorder="1" applyAlignment="1">
      <alignment horizontal="center"/>
    </xf>
    <xf numFmtId="0" fontId="5" fillId="14" borderId="10" xfId="0" applyFont="1" applyFill="1" applyBorder="1" applyAlignment="1">
      <alignment horizontal="center"/>
    </xf>
    <xf numFmtId="0" fontId="5" fillId="14" borderId="10" xfId="0" applyFont="1" applyFill="1" applyBorder="1" applyAlignment="1">
      <alignment textRotation="90"/>
    </xf>
    <xf numFmtId="0" fontId="5" fillId="14" borderId="10" xfId="0" applyFont="1" applyFill="1" applyBorder="1"/>
    <xf numFmtId="0" fontId="4" fillId="15" borderId="10" xfId="0" applyFont="1" applyFill="1" applyBorder="1" applyAlignment="1">
      <alignment horizontal="right"/>
    </xf>
    <xf numFmtId="0" fontId="4" fillId="12" borderId="10" xfId="0" applyFont="1" applyFill="1" applyBorder="1" applyAlignment="1">
      <alignment horizontal="right"/>
    </xf>
    <xf numFmtId="0" fontId="4" fillId="12" borderId="12" xfId="0" applyFont="1" applyFill="1" applyBorder="1" applyAlignment="1">
      <alignment horizontal="right"/>
    </xf>
    <xf numFmtId="0" fontId="4" fillId="4" borderId="12" xfId="0" applyFont="1" applyFill="1" applyBorder="1" applyAlignment="1">
      <alignment horizontal="right"/>
    </xf>
    <xf numFmtId="0" fontId="4" fillId="9" borderId="10" xfId="0" applyFont="1" applyFill="1" applyBorder="1" applyAlignment="1">
      <alignment horizontal="right"/>
    </xf>
    <xf numFmtId="0" fontId="5" fillId="15" borderId="10" xfId="0" applyFont="1" applyFill="1" applyBorder="1" applyAlignment="1">
      <alignment horizontal="right"/>
    </xf>
    <xf numFmtId="0" fontId="5" fillId="12" borderId="10" xfId="0" applyFont="1" applyFill="1" applyBorder="1" applyAlignment="1">
      <alignment horizontal="right"/>
    </xf>
    <xf numFmtId="0" fontId="5" fillId="12" borderId="12" xfId="0" applyFont="1" applyFill="1" applyBorder="1" applyAlignment="1">
      <alignment horizontal="right"/>
    </xf>
    <xf numFmtId="0" fontId="5" fillId="4" borderId="12" xfId="0" applyFont="1" applyFill="1" applyBorder="1" applyAlignment="1">
      <alignment horizontal="right"/>
    </xf>
    <xf numFmtId="0" fontId="5" fillId="9" borderId="10" xfId="0" applyFont="1" applyFill="1" applyBorder="1" applyAlignment="1">
      <alignment horizontal="right"/>
    </xf>
    <xf numFmtId="3" fontId="5" fillId="14" borderId="10" xfId="0" applyNumberFormat="1" applyFont="1" applyFill="1" applyBorder="1" applyAlignment="1">
      <alignment horizontal="center"/>
    </xf>
    <xf numFmtId="3" fontId="4" fillId="14" borderId="11" xfId="0" applyNumberFormat="1" applyFont="1" applyFill="1" applyBorder="1"/>
    <xf numFmtId="1" fontId="4" fillId="15" borderId="10" xfId="0" applyNumberFormat="1" applyFont="1" applyFill="1" applyBorder="1" applyAlignment="1">
      <alignment horizontal="right"/>
    </xf>
    <xf numFmtId="164" fontId="4" fillId="14" borderId="10" xfId="0" applyNumberFormat="1" applyFont="1" applyFill="1" applyBorder="1"/>
    <xf numFmtId="1" fontId="4" fillId="14" borderId="10" xfId="0" applyNumberFormat="1" applyFont="1" applyFill="1" applyBorder="1" applyAlignment="1">
      <alignment horizontal="right" vertical="top"/>
    </xf>
    <xf numFmtId="0" fontId="4" fillId="14" borderId="10" xfId="0" applyFont="1" applyFill="1" applyBorder="1" applyAlignment="1">
      <alignment horizontal="center"/>
    </xf>
    <xf numFmtId="164" fontId="5" fillId="14" borderId="10" xfId="0" applyNumberFormat="1" applyFont="1" applyFill="1" applyBorder="1" applyAlignment="1">
      <alignment horizontal="center"/>
    </xf>
    <xf numFmtId="0" fontId="4" fillId="14" borderId="10" xfId="0" applyFont="1" applyFill="1" applyBorder="1" applyAlignment="1">
      <alignment horizontal="right"/>
    </xf>
    <xf numFmtId="0" fontId="5" fillId="14" borderId="13" xfId="0" applyFont="1" applyFill="1" applyBorder="1" applyAlignment="1">
      <alignment horizontal="center"/>
    </xf>
    <xf numFmtId="2" fontId="4" fillId="14" borderId="10" xfId="0" applyNumberFormat="1" applyFont="1" applyFill="1" applyBorder="1" applyAlignment="1">
      <alignment horizontal="center"/>
    </xf>
    <xf numFmtId="0" fontId="5" fillId="14" borderId="10" xfId="0" applyFont="1" applyFill="1" applyBorder="1" applyAlignment="1">
      <alignment wrapText="1"/>
    </xf>
    <xf numFmtId="0" fontId="5" fillId="14" borderId="10" xfId="0" applyFont="1" applyFill="1" applyBorder="1" applyAlignment="1">
      <alignment horizontal="right" vertical="center"/>
    </xf>
    <xf numFmtId="0" fontId="5" fillId="14" borderId="10" xfId="0" applyFont="1" applyFill="1" applyBorder="1" applyAlignment="1">
      <alignment horizontal="right" vertical="center" wrapText="1"/>
    </xf>
    <xf numFmtId="0" fontId="14" fillId="11" borderId="10" xfId="0" applyFont="1" applyFill="1" applyBorder="1" applyAlignment="1">
      <alignment horizontal="left" vertical="center"/>
    </xf>
    <xf numFmtId="0" fontId="8" fillId="0" borderId="0" xfId="0" quotePrefix="1" applyFont="1"/>
    <xf numFmtId="0" fontId="4" fillId="0" borderId="2" xfId="0" applyFont="1" applyBorder="1"/>
    <xf numFmtId="0" fontId="4" fillId="0" borderId="2" xfId="0" applyFont="1" applyBorder="1" applyAlignment="1">
      <alignment horizontal="center"/>
    </xf>
    <xf numFmtId="2" fontId="4" fillId="0" borderId="2" xfId="0" applyNumberFormat="1" applyFont="1" applyBorder="1" applyAlignment="1">
      <alignment horizontal="center"/>
    </xf>
    <xf numFmtId="1" fontId="4" fillId="0" borderId="0" xfId="0" applyNumberFormat="1" applyFont="1" applyAlignment="1">
      <alignment horizontal="center" vertic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0" xfId="1" applyFont="1"/>
    <xf numFmtId="164" fontId="5" fillId="14" borderId="10" xfId="1" applyNumberFormat="1" applyFont="1" applyFill="1" applyBorder="1" applyAlignment="1">
      <alignment horizontal="center"/>
    </xf>
    <xf numFmtId="0" fontId="4" fillId="14" borderId="10" xfId="1" applyFont="1" applyFill="1" applyBorder="1" applyAlignment="1">
      <alignment horizontal="right"/>
    </xf>
    <xf numFmtId="2" fontId="4" fillId="14" borderId="10" xfId="1" applyNumberFormat="1" applyFont="1" applyFill="1" applyBorder="1" applyAlignment="1">
      <alignment horizontal="center"/>
    </xf>
    <xf numFmtId="0" fontId="4" fillId="0" borderId="0" xfId="1" applyFont="1" applyAlignment="1">
      <alignment horizontal="center"/>
    </xf>
    <xf numFmtId="1" fontId="4" fillId="0" borderId="0" xfId="1" applyNumberFormat="1" applyFont="1" applyAlignment="1">
      <alignment horizontal="center"/>
    </xf>
    <xf numFmtId="2" fontId="4" fillId="0" borderId="0" xfId="1" applyNumberFormat="1" applyFont="1" applyAlignment="1">
      <alignment horizontal="center"/>
    </xf>
    <xf numFmtId="0" fontId="5" fillId="0" borderId="0" xfId="1" applyFont="1"/>
    <xf numFmtId="0" fontId="5" fillId="14" borderId="10" xfId="1" applyFont="1" applyFill="1" applyBorder="1" applyAlignment="1">
      <alignment wrapText="1"/>
    </xf>
    <xf numFmtId="0" fontId="4" fillId="14" borderId="10" xfId="1" applyFont="1" applyFill="1" applyBorder="1"/>
    <xf numFmtId="1" fontId="4" fillId="0" borderId="0" xfId="0" applyNumberFormat="1" applyFont="1"/>
    <xf numFmtId="1" fontId="4" fillId="0" borderId="2" xfId="0" applyNumberFormat="1" applyFont="1" applyBorder="1"/>
    <xf numFmtId="0" fontId="4" fillId="0" borderId="2" xfId="1" applyFont="1" applyBorder="1"/>
    <xf numFmtId="0" fontId="4" fillId="0" borderId="2" xfId="1" applyFont="1" applyBorder="1" applyAlignment="1">
      <alignment horizontal="center"/>
    </xf>
    <xf numFmtId="0" fontId="4" fillId="0" borderId="19" xfId="1" applyFont="1" applyBorder="1" applyAlignment="1">
      <alignment horizontal="center"/>
    </xf>
    <xf numFmtId="0" fontId="4" fillId="0" borderId="20" xfId="1" applyFont="1" applyBorder="1" applyAlignment="1">
      <alignment horizontal="center"/>
    </xf>
    <xf numFmtId="4" fontId="4" fillId="0" borderId="0" xfId="0" applyNumberFormat="1" applyFont="1"/>
    <xf numFmtId="4" fontId="5" fillId="14" borderId="0" xfId="0" applyNumberFormat="1" applyFont="1" applyFill="1"/>
    <xf numFmtId="4" fontId="4" fillId="14" borderId="10" xfId="0" applyNumberFormat="1" applyFont="1" applyFill="1" applyBorder="1"/>
    <xf numFmtId="4" fontId="4" fillId="14" borderId="10" xfId="0" applyNumberFormat="1" applyFont="1" applyFill="1" applyBorder="1" applyAlignment="1">
      <alignment horizontal="center"/>
    </xf>
    <xf numFmtId="0" fontId="4" fillId="0" borderId="2" xfId="0" applyFont="1" applyBorder="1" applyAlignment="1">
      <alignment horizontal="right"/>
    </xf>
    <xf numFmtId="1" fontId="4" fillId="0" borderId="0" xfId="0" applyNumberFormat="1" applyFont="1" applyAlignment="1">
      <alignment horizontal="center"/>
    </xf>
    <xf numFmtId="0" fontId="0" fillId="0" borderId="0" xfId="0" applyAlignment="1">
      <alignment vertical="top"/>
    </xf>
    <xf numFmtId="0" fontId="0" fillId="0" borderId="0" xfId="0" applyAlignment="1">
      <alignment vertical="top" wrapText="1"/>
    </xf>
    <xf numFmtId="0" fontId="4" fillId="0" borderId="2" xfId="0" applyFont="1" applyBorder="1" applyAlignment="1">
      <alignment horizontal="left"/>
    </xf>
    <xf numFmtId="0" fontId="5" fillId="14" borderId="0" xfId="0" applyFont="1" applyFill="1"/>
    <xf numFmtId="0" fontId="5" fillId="14" borderId="10" xfId="1" applyFont="1" applyFill="1" applyBorder="1"/>
    <xf numFmtId="1" fontId="4" fillId="0" borderId="19" xfId="0" applyNumberFormat="1" applyFont="1" applyBorder="1"/>
    <xf numFmtId="0" fontId="0" fillId="0" borderId="10" xfId="0" applyBorder="1" applyAlignment="1">
      <alignment horizontal="left" vertical="top"/>
    </xf>
    <xf numFmtId="0" fontId="8" fillId="0" borderId="10" xfId="0" applyFont="1" applyBorder="1" applyAlignment="1">
      <alignment vertical="top" wrapText="1"/>
    </xf>
    <xf numFmtId="0" fontId="0" fillId="0" borderId="10" xfId="0" applyBorder="1" applyAlignment="1">
      <alignment vertical="top"/>
    </xf>
    <xf numFmtId="0" fontId="8" fillId="0" borderId="10" xfId="0" applyFont="1" applyBorder="1" applyAlignment="1">
      <alignment horizontal="left" vertical="top"/>
    </xf>
    <xf numFmtId="0" fontId="14" fillId="11" borderId="30" xfId="0" applyFont="1" applyFill="1" applyBorder="1" applyAlignment="1">
      <alignment vertical="top"/>
    </xf>
    <xf numFmtId="0" fontId="14" fillId="21" borderId="30" xfId="0" applyFont="1" applyFill="1" applyBorder="1" applyAlignment="1">
      <alignment vertical="top"/>
    </xf>
    <xf numFmtId="0" fontId="0" fillId="21" borderId="21" xfId="0" applyFill="1" applyBorder="1" applyAlignment="1">
      <alignment vertical="top"/>
    </xf>
    <xf numFmtId="0" fontId="0" fillId="21" borderId="0" xfId="0" applyFill="1" applyAlignment="1">
      <alignment vertical="top"/>
    </xf>
    <xf numFmtId="0" fontId="0" fillId="0" borderId="0" xfId="0" applyAlignment="1">
      <alignment horizontal="left" vertical="top"/>
    </xf>
    <xf numFmtId="0" fontId="8" fillId="0" borderId="0" xfId="0" applyFont="1" applyAlignment="1">
      <alignment vertical="top" wrapText="1"/>
    </xf>
    <xf numFmtId="0" fontId="4" fillId="6" borderId="10" xfId="0" applyFont="1" applyFill="1" applyBorder="1" applyAlignment="1">
      <alignment horizontal="center" textRotation="90" wrapText="1"/>
    </xf>
    <xf numFmtId="0" fontId="4" fillId="10" borderId="10" xfId="0" applyFont="1" applyFill="1" applyBorder="1" applyAlignment="1">
      <alignment horizontal="center" textRotation="90" wrapText="1"/>
    </xf>
    <xf numFmtId="0" fontId="4" fillId="4" borderId="10" xfId="0" applyFont="1" applyFill="1" applyBorder="1" applyAlignment="1">
      <alignment horizontal="center" textRotation="90" wrapText="1"/>
    </xf>
    <xf numFmtId="0" fontId="4" fillId="5" borderId="10" xfId="0" applyFont="1" applyFill="1" applyBorder="1" applyAlignment="1">
      <alignment horizontal="center" textRotation="90" wrapText="1"/>
    </xf>
    <xf numFmtId="0" fontId="4" fillId="8" borderId="10" xfId="0" applyFont="1" applyFill="1" applyBorder="1" applyAlignment="1">
      <alignment horizontal="center" textRotation="90" wrapText="1"/>
    </xf>
    <xf numFmtId="2" fontId="4" fillId="7" borderId="10" xfId="0" applyNumberFormat="1" applyFont="1" applyFill="1" applyBorder="1" applyAlignment="1">
      <alignment horizontal="center" textRotation="90" wrapText="1"/>
    </xf>
    <xf numFmtId="0" fontId="5" fillId="2" borderId="10" xfId="0" applyFont="1" applyFill="1" applyBorder="1" applyAlignment="1">
      <alignment horizontal="center" wrapText="1"/>
    </xf>
    <xf numFmtId="0" fontId="4" fillId="6" borderId="12" xfId="0" applyFont="1" applyFill="1" applyBorder="1" applyAlignment="1">
      <alignment horizontal="center" textRotation="90" wrapText="1"/>
    </xf>
    <xf numFmtId="0" fontId="4" fillId="4" borderId="13" xfId="0" applyFont="1" applyFill="1" applyBorder="1" applyAlignment="1">
      <alignment horizontal="center" textRotation="90" wrapText="1"/>
    </xf>
    <xf numFmtId="2" fontId="4" fillId="10" borderId="21" xfId="0" applyNumberFormat="1" applyFont="1" applyFill="1" applyBorder="1" applyAlignment="1">
      <alignment horizontal="center"/>
    </xf>
    <xf numFmtId="0" fontId="4" fillId="4" borderId="12" xfId="0" applyFont="1" applyFill="1" applyBorder="1" applyAlignment="1">
      <alignment horizontal="center" textRotation="90" wrapText="1"/>
    </xf>
    <xf numFmtId="2" fontId="4" fillId="5" borderId="21" xfId="0" applyNumberFormat="1" applyFont="1" applyFill="1" applyBorder="1" applyAlignment="1">
      <alignment horizontal="center"/>
    </xf>
    <xf numFmtId="0" fontId="4" fillId="7" borderId="13" xfId="0" applyFont="1" applyFill="1" applyBorder="1" applyAlignment="1">
      <alignment horizontal="center" textRotation="90" wrapText="1"/>
    </xf>
    <xf numFmtId="2" fontId="4" fillId="8" borderId="21" xfId="0" applyNumberFormat="1" applyFont="1" applyFill="1" applyBorder="1" applyAlignment="1">
      <alignment horizontal="center"/>
    </xf>
    <xf numFmtId="2" fontId="4" fillId="7" borderId="12" xfId="0" applyNumberFormat="1" applyFont="1" applyFill="1" applyBorder="1" applyAlignment="1">
      <alignment horizontal="center" textRotation="90" wrapText="1"/>
    </xf>
    <xf numFmtId="0" fontId="5" fillId="2" borderId="35" xfId="0" applyFont="1" applyFill="1" applyBorder="1" applyAlignment="1">
      <alignment horizontal="center" wrapText="1"/>
    </xf>
    <xf numFmtId="2" fontId="4" fillId="10" borderId="16" xfId="0" applyNumberFormat="1" applyFont="1" applyFill="1" applyBorder="1" applyAlignment="1">
      <alignment horizontal="center"/>
    </xf>
    <xf numFmtId="2" fontId="4" fillId="8" borderId="16" xfId="0" applyNumberFormat="1" applyFont="1" applyFill="1" applyBorder="1" applyAlignment="1">
      <alignment horizontal="center"/>
    </xf>
    <xf numFmtId="0" fontId="5" fillId="9" borderId="10" xfId="0" applyFont="1" applyFill="1" applyBorder="1" applyAlignment="1">
      <alignment horizontal="left" wrapText="1"/>
    </xf>
    <xf numFmtId="0" fontId="5" fillId="2" borderId="35" xfId="0" applyFont="1" applyFill="1" applyBorder="1" applyAlignment="1">
      <alignment horizontal="left" wrapText="1"/>
    </xf>
    <xf numFmtId="0" fontId="5" fillId="2" borderId="10" xfId="0" applyFont="1" applyFill="1" applyBorder="1" applyAlignment="1">
      <alignment wrapText="1"/>
    </xf>
    <xf numFmtId="0" fontId="5" fillId="9" borderId="13" xfId="0" applyFont="1" applyFill="1" applyBorder="1" applyAlignment="1">
      <alignment horizontal="center" textRotation="90" wrapText="1"/>
    </xf>
    <xf numFmtId="0" fontId="4" fillId="9" borderId="10" xfId="2" applyFont="1" applyFill="1" applyBorder="1" applyAlignment="1">
      <alignment horizontal="center" textRotation="90" wrapText="1"/>
    </xf>
    <xf numFmtId="2" fontId="4" fillId="9" borderId="10" xfId="0" applyNumberFormat="1" applyFont="1" applyFill="1" applyBorder="1" applyAlignment="1">
      <alignment horizontal="center" textRotation="90" wrapText="1"/>
    </xf>
    <xf numFmtId="0" fontId="10" fillId="13" borderId="10" xfId="0" applyFont="1" applyFill="1" applyBorder="1" applyAlignment="1">
      <alignment horizontal="center" textRotation="90" wrapText="1"/>
    </xf>
    <xf numFmtId="2" fontId="4" fillId="9" borderId="36" xfId="0" applyNumberFormat="1" applyFont="1" applyFill="1" applyBorder="1" applyAlignment="1">
      <alignment horizontal="center" textRotation="90" wrapText="1"/>
    </xf>
    <xf numFmtId="2" fontId="4" fillId="6" borderId="10" xfId="1" applyNumberFormat="1" applyFont="1" applyFill="1" applyBorder="1" applyAlignment="1">
      <alignment horizontal="center" textRotation="90" wrapText="1"/>
    </xf>
    <xf numFmtId="0" fontId="5" fillId="0" borderId="0" xfId="1" applyFont="1" applyAlignment="1">
      <alignment horizontal="center"/>
    </xf>
    <xf numFmtId="2" fontId="4" fillId="10" borderId="21" xfId="1" applyNumberFormat="1" applyFont="1" applyFill="1" applyBorder="1" applyAlignment="1">
      <alignment horizontal="center"/>
    </xf>
    <xf numFmtId="2" fontId="4" fillId="5" borderId="21" xfId="1" applyNumberFormat="1" applyFont="1" applyFill="1" applyBorder="1" applyAlignment="1">
      <alignment horizontal="center"/>
    </xf>
    <xf numFmtId="2" fontId="4" fillId="8" borderId="21" xfId="1" applyNumberFormat="1" applyFont="1" applyFill="1" applyBorder="1" applyAlignment="1">
      <alignment horizontal="center"/>
    </xf>
    <xf numFmtId="0" fontId="5" fillId="8" borderId="7" xfId="1" applyFont="1" applyFill="1" applyBorder="1" applyAlignment="1">
      <alignment horizontal="center" textRotation="90" wrapText="1"/>
    </xf>
    <xf numFmtId="0" fontId="4" fillId="0" borderId="3" xfId="1" applyFont="1" applyBorder="1" applyAlignment="1">
      <alignment horizontal="left" vertical="top"/>
    </xf>
    <xf numFmtId="49" fontId="4" fillId="0" borderId="0" xfId="1" applyNumberFormat="1" applyFont="1" applyAlignment="1">
      <alignment horizontal="left"/>
    </xf>
    <xf numFmtId="49" fontId="4" fillId="0" borderId="0" xfId="1" applyNumberFormat="1" applyFont="1"/>
    <xf numFmtId="2" fontId="4" fillId="8" borderId="16" xfId="1" applyNumberFormat="1" applyFont="1" applyFill="1" applyBorder="1" applyAlignment="1">
      <alignment horizontal="center"/>
    </xf>
    <xf numFmtId="0" fontId="5" fillId="3" borderId="35" xfId="1" applyFont="1" applyFill="1" applyBorder="1" applyAlignment="1">
      <alignment horizontal="center" wrapText="1"/>
    </xf>
    <xf numFmtId="0" fontId="5" fillId="3" borderId="10" xfId="1" applyFont="1" applyFill="1" applyBorder="1" applyAlignment="1">
      <alignment horizontal="center" wrapText="1"/>
    </xf>
    <xf numFmtId="0" fontId="5" fillId="16" borderId="36" xfId="0" applyFont="1" applyFill="1" applyBorder="1" applyAlignment="1">
      <alignment horizontal="center" textRotation="90" wrapText="1"/>
    </xf>
    <xf numFmtId="0" fontId="4" fillId="0" borderId="18" xfId="1" applyFont="1" applyBorder="1" applyAlignment="1">
      <alignment horizontal="left" vertical="top"/>
    </xf>
    <xf numFmtId="0" fontId="4" fillId="0" borderId="0" xfId="0" applyFont="1" applyAlignment="1">
      <alignment horizontal="center" vertical="top"/>
    </xf>
    <xf numFmtId="0" fontId="4" fillId="0" borderId="17" xfId="0" applyFont="1" applyBorder="1" applyAlignment="1">
      <alignment horizontal="center" vertical="top"/>
    </xf>
    <xf numFmtId="0" fontId="4" fillId="0" borderId="2" xfId="0" applyFont="1" applyBorder="1" applyAlignment="1">
      <alignment horizontal="center" vertical="top"/>
    </xf>
    <xf numFmtId="0" fontId="4" fillId="0" borderId="41" xfId="0" applyFont="1" applyBorder="1" applyAlignment="1">
      <alignment horizontal="center" vertical="top"/>
    </xf>
    <xf numFmtId="1" fontId="12" fillId="0" borderId="0" xfId="1" applyNumberFormat="1" applyFont="1" applyAlignment="1">
      <alignment horizontal="center"/>
    </xf>
    <xf numFmtId="1" fontId="4" fillId="0" borderId="2" xfId="0" applyNumberFormat="1" applyFont="1" applyBorder="1" applyAlignment="1">
      <alignment horizontal="center"/>
    </xf>
    <xf numFmtId="0" fontId="4" fillId="0" borderId="3" xfId="0" applyFont="1" applyBorder="1" applyAlignment="1">
      <alignment horizontal="left"/>
    </xf>
    <xf numFmtId="0" fontId="4" fillId="0" borderId="18" xfId="0" applyFont="1" applyBorder="1" applyAlignment="1">
      <alignment horizontal="left"/>
    </xf>
    <xf numFmtId="0" fontId="15" fillId="19" borderId="12" xfId="0" applyFont="1" applyFill="1" applyBorder="1" applyAlignment="1">
      <alignment vertical="top"/>
    </xf>
    <xf numFmtId="0" fontId="15" fillId="19" borderId="0" xfId="0" applyFont="1" applyFill="1" applyAlignment="1">
      <alignment vertical="top"/>
    </xf>
    <xf numFmtId="0" fontId="0" fillId="19" borderId="0" xfId="0" applyFill="1" applyAlignment="1">
      <alignment vertical="top"/>
    </xf>
    <xf numFmtId="0" fontId="5" fillId="0" borderId="4" xfId="0" applyFont="1" applyBorder="1" applyAlignment="1" applyProtection="1">
      <alignment horizontal="left" vertical="center"/>
      <protection locked="0"/>
    </xf>
    <xf numFmtId="0" fontId="0" fillId="18" borderId="0" xfId="0" applyFill="1" applyAlignment="1">
      <alignment vertical="top"/>
    </xf>
    <xf numFmtId="0" fontId="16" fillId="18" borderId="15" xfId="0" applyFont="1" applyFill="1" applyBorder="1" applyAlignment="1">
      <alignment horizontal="left" vertical="top" wrapText="1"/>
    </xf>
    <xf numFmtId="0" fontId="16" fillId="18" borderId="0" xfId="0" applyFont="1" applyFill="1" applyAlignment="1">
      <alignment horizontal="left" vertical="top" wrapText="1"/>
    </xf>
    <xf numFmtId="0" fontId="21" fillId="23" borderId="0" xfId="0" applyFont="1" applyFill="1" applyAlignment="1">
      <alignment vertical="center"/>
    </xf>
    <xf numFmtId="0" fontId="19" fillId="0" borderId="0" xfId="0" applyFont="1"/>
    <xf numFmtId="166" fontId="21" fillId="0" borderId="0" xfId="0" applyNumberFormat="1" applyFont="1" applyAlignment="1">
      <alignment horizontal="right" vertical="center"/>
    </xf>
    <xf numFmtId="2" fontId="21" fillId="0" borderId="0" xfId="0" applyNumberFormat="1" applyFont="1" applyAlignment="1">
      <alignment horizontal="left" vertical="center"/>
    </xf>
    <xf numFmtId="0" fontId="17" fillId="18" borderId="0" xfId="11" applyFill="1" applyAlignment="1">
      <alignment horizontal="left" vertical="top"/>
    </xf>
    <xf numFmtId="0" fontId="17" fillId="18" borderId="0" xfId="11" applyFill="1" applyAlignment="1">
      <alignment vertical="top"/>
    </xf>
    <xf numFmtId="0" fontId="13" fillId="0" borderId="10" xfId="0" applyFont="1" applyBorder="1" applyAlignment="1">
      <alignment horizontal="left" vertical="center"/>
    </xf>
    <xf numFmtId="0" fontId="13" fillId="0" borderId="0" xfId="0" applyFont="1"/>
    <xf numFmtId="0" fontId="5" fillId="9" borderId="10" xfId="0" applyFont="1" applyFill="1" applyBorder="1" applyAlignment="1">
      <alignment textRotation="90" wrapText="1"/>
    </xf>
    <xf numFmtId="0" fontId="4" fillId="9" borderId="10" xfId="2" applyFont="1" applyFill="1" applyBorder="1" applyAlignment="1">
      <alignment textRotation="90" wrapText="1"/>
    </xf>
    <xf numFmtId="2" fontId="4" fillId="9" borderId="36" xfId="0" applyNumberFormat="1" applyFont="1" applyFill="1" applyBorder="1" applyAlignment="1">
      <alignment textRotation="90" wrapText="1"/>
    </xf>
    <xf numFmtId="0" fontId="20" fillId="22" borderId="0" xfId="0" applyFont="1" applyFill="1" applyAlignment="1">
      <alignment vertical="center" wrapText="1"/>
    </xf>
    <xf numFmtId="2" fontId="4" fillId="5" borderId="16" xfId="0" applyNumberFormat="1" applyFont="1" applyFill="1" applyBorder="1" applyAlignment="1">
      <alignment horizontal="center"/>
    </xf>
    <xf numFmtId="164" fontId="21" fillId="0" borderId="0" xfId="0" applyNumberFormat="1" applyFont="1" applyAlignment="1">
      <alignment horizontal="left" vertical="center"/>
    </xf>
    <xf numFmtId="0" fontId="0" fillId="18" borderId="0" xfId="0" applyFill="1"/>
    <xf numFmtId="0" fontId="13" fillId="18" borderId="0" xfId="0" applyFont="1" applyFill="1"/>
    <xf numFmtId="0" fontId="4" fillId="18" borderId="0" xfId="1" applyFont="1" applyFill="1"/>
    <xf numFmtId="0" fontId="8" fillId="0" borderId="22" xfId="0" applyFont="1" applyBorder="1" applyAlignment="1">
      <alignment horizontal="center" vertical="top"/>
    </xf>
    <xf numFmtId="0" fontId="8" fillId="0" borderId="0" xfId="0" applyFont="1" applyAlignment="1">
      <alignment horizontal="center" vertical="top"/>
    </xf>
    <xf numFmtId="0" fontId="0" fillId="18" borderId="0" xfId="0" applyFill="1" applyAlignment="1">
      <alignment horizontal="left" vertical="top"/>
    </xf>
    <xf numFmtId="0" fontId="14" fillId="11" borderId="22" xfId="0" applyFont="1" applyFill="1" applyBorder="1" applyAlignment="1">
      <alignment horizontal="left" vertical="top"/>
    </xf>
    <xf numFmtId="0" fontId="14" fillId="11" borderId="0" xfId="0" applyFont="1" applyFill="1" applyAlignment="1">
      <alignment horizontal="left" vertical="top"/>
    </xf>
    <xf numFmtId="0" fontId="0" fillId="0" borderId="22" xfId="0" applyBorder="1" applyAlignment="1">
      <alignment horizontal="center" vertical="top"/>
    </xf>
    <xf numFmtId="0" fontId="0" fillId="0" borderId="0" xfId="0" applyAlignment="1">
      <alignment horizontal="center" vertical="top"/>
    </xf>
    <xf numFmtId="0" fontId="14" fillId="20" borderId="22" xfId="0" applyFont="1" applyFill="1" applyBorder="1" applyAlignment="1">
      <alignment horizontal="left" vertical="top"/>
    </xf>
    <xf numFmtId="0" fontId="14" fillId="20" borderId="0" xfId="0" applyFont="1" applyFill="1" applyAlignment="1">
      <alignment horizontal="left" vertical="top"/>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13" fillId="18" borderId="0" xfId="0" applyFont="1" applyFill="1" applyAlignment="1">
      <alignment horizontal="left" vertical="top" wrapText="1"/>
    </xf>
    <xf numFmtId="0" fontId="15" fillId="19" borderId="10" xfId="0" applyFont="1" applyFill="1" applyBorder="1" applyAlignment="1">
      <alignment horizontal="left" vertical="top"/>
    </xf>
    <xf numFmtId="0" fontId="14" fillId="11" borderId="12" xfId="0" applyFont="1" applyFill="1" applyBorder="1" applyAlignment="1">
      <alignment horizontal="left" vertical="top"/>
    </xf>
    <xf numFmtId="0" fontId="14" fillId="11" borderId="29" xfId="0" applyFont="1" applyFill="1" applyBorder="1" applyAlignment="1">
      <alignment horizontal="left" vertical="top"/>
    </xf>
    <xf numFmtId="0" fontId="14" fillId="11" borderId="13" xfId="0" applyFont="1" applyFill="1" applyBorder="1" applyAlignment="1">
      <alignment horizontal="left" vertical="top"/>
    </xf>
    <xf numFmtId="0" fontId="0" fillId="18" borderId="22" xfId="0" applyFill="1" applyBorder="1" applyAlignment="1">
      <alignment horizontal="center" vertical="top"/>
    </xf>
    <xf numFmtId="0" fontId="0" fillId="18" borderId="0" xfId="0" applyFill="1" applyAlignment="1">
      <alignment horizontal="center" vertical="top"/>
    </xf>
    <xf numFmtId="0" fontId="8" fillId="18" borderId="0" xfId="0" applyFont="1" applyFill="1" applyAlignment="1">
      <alignment horizontal="left" wrapText="1"/>
    </xf>
    <xf numFmtId="0" fontId="8" fillId="18" borderId="0" xfId="0" applyFont="1" applyFill="1" applyAlignment="1">
      <alignment horizontal="left" vertical="top" wrapText="1"/>
    </xf>
    <xf numFmtId="0" fontId="17" fillId="18" borderId="0" xfId="11" applyFill="1" applyAlignment="1">
      <alignment horizontal="left" vertical="top" wrapText="1"/>
    </xf>
    <xf numFmtId="0" fontId="17" fillId="18" borderId="0" xfId="11" applyFill="1" applyAlignment="1">
      <alignment horizontal="left" vertical="top"/>
    </xf>
    <xf numFmtId="0" fontId="4" fillId="0" borderId="23"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8" fillId="0" borderId="32" xfId="0" applyFont="1" applyBorder="1" applyAlignment="1">
      <alignment horizontal="center" vertical="center"/>
    </xf>
    <xf numFmtId="0" fontId="8" fillId="0" borderId="39" xfId="0" applyFont="1" applyBorder="1" applyAlignment="1">
      <alignment horizontal="center" vertical="center"/>
    </xf>
    <xf numFmtId="0" fontId="0" fillId="0" borderId="40" xfId="0" applyBorder="1" applyAlignment="1">
      <alignment horizontal="center" vertical="center"/>
    </xf>
    <xf numFmtId="0" fontId="0" fillId="0" borderId="44" xfId="0" applyBorder="1" applyAlignment="1">
      <alignment horizontal="center" vertical="center"/>
    </xf>
    <xf numFmtId="0" fontId="14" fillId="11" borderId="33" xfId="0" applyFont="1" applyFill="1" applyBorder="1" applyAlignment="1">
      <alignment horizontal="center" vertical="center"/>
    </xf>
    <xf numFmtId="0" fontId="14" fillId="11" borderId="31" xfId="0" applyFont="1" applyFill="1" applyBorder="1" applyAlignment="1">
      <alignment horizontal="center" vertical="center"/>
    </xf>
    <xf numFmtId="0" fontId="14" fillId="11" borderId="26" xfId="0" applyFont="1" applyFill="1" applyBorder="1" applyAlignment="1">
      <alignment horizontal="center" vertical="center"/>
    </xf>
    <xf numFmtId="0" fontId="14" fillId="11" borderId="27" xfId="0" applyFont="1" applyFill="1" applyBorder="1" applyAlignment="1">
      <alignment horizontal="center" vertical="center"/>
    </xf>
    <xf numFmtId="0" fontId="5" fillId="10" borderId="24" xfId="0" applyFont="1" applyFill="1" applyBorder="1" applyAlignment="1">
      <alignment horizontal="center"/>
    </xf>
    <xf numFmtId="0" fontId="5" fillId="5" borderId="24" xfId="0" applyFont="1" applyFill="1" applyBorder="1" applyAlignment="1">
      <alignment horizontal="center"/>
    </xf>
    <xf numFmtId="0" fontId="5" fillId="8" borderId="38" xfId="0" applyFont="1" applyFill="1" applyBorder="1" applyAlignment="1">
      <alignment horizontal="center"/>
    </xf>
    <xf numFmtId="0" fontId="5" fillId="8" borderId="24" xfId="0" applyFont="1" applyFill="1" applyBorder="1" applyAlignment="1">
      <alignment horizontal="center"/>
    </xf>
    <xf numFmtId="0" fontId="4" fillId="8" borderId="24" xfId="0" applyFont="1" applyFill="1" applyBorder="1" applyAlignment="1">
      <alignment horizontal="center" textRotation="90" wrapText="1"/>
    </xf>
    <xf numFmtId="0" fontId="4" fillId="8" borderId="10" xfId="0" applyFont="1" applyFill="1" applyBorder="1" applyAlignment="1">
      <alignment horizontal="center" textRotation="90" wrapText="1"/>
    </xf>
    <xf numFmtId="0" fontId="5" fillId="17" borderId="6" xfId="0" applyFont="1" applyFill="1" applyBorder="1" applyAlignment="1">
      <alignment horizontal="center" vertical="center" wrapText="1"/>
    </xf>
    <xf numFmtId="0" fontId="5" fillId="17" borderId="4" xfId="0" applyFont="1" applyFill="1" applyBorder="1" applyAlignment="1">
      <alignment horizontal="center" vertical="center" wrapText="1"/>
    </xf>
    <xf numFmtId="0" fontId="10" fillId="0" borderId="4"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4" fillId="0" borderId="32" xfId="0" applyFont="1" applyBorder="1" applyAlignment="1">
      <alignment horizontal="center"/>
    </xf>
    <xf numFmtId="0" fontId="4" fillId="0" borderId="37" xfId="0" applyFont="1" applyBorder="1" applyAlignment="1">
      <alignment horizontal="center"/>
    </xf>
    <xf numFmtId="0" fontId="4" fillId="0" borderId="39" xfId="0" applyFont="1" applyBorder="1" applyAlignment="1">
      <alignment horizontal="center"/>
    </xf>
    <xf numFmtId="0" fontId="8" fillId="0" borderId="31" xfId="0" applyFont="1" applyBorder="1" applyAlignment="1">
      <alignment horizontal="center" vertical="center"/>
    </xf>
    <xf numFmtId="0" fontId="8" fillId="0" borderId="34" xfId="0" applyFont="1" applyBorder="1" applyAlignment="1">
      <alignment horizontal="center" vertical="center"/>
    </xf>
    <xf numFmtId="0" fontId="4" fillId="0" borderId="6" xfId="0" applyFont="1" applyBorder="1" applyAlignment="1">
      <alignment horizontal="center"/>
    </xf>
    <xf numFmtId="0" fontId="4" fillId="0" borderId="4" xfId="0" applyFont="1" applyBorder="1" applyAlignment="1">
      <alignment horizontal="center"/>
    </xf>
    <xf numFmtId="0" fontId="5" fillId="10" borderId="6" xfId="0" applyFont="1" applyFill="1" applyBorder="1" applyAlignment="1">
      <alignment horizontal="center"/>
    </xf>
    <xf numFmtId="0" fontId="5" fillId="10" borderId="4" xfId="0" applyFont="1" applyFill="1" applyBorder="1" applyAlignment="1">
      <alignment horizontal="center"/>
    </xf>
    <xf numFmtId="0" fontId="5" fillId="10" borderId="1" xfId="0" applyFont="1" applyFill="1" applyBorder="1" applyAlignment="1">
      <alignment horizontal="center"/>
    </xf>
    <xf numFmtId="0" fontId="5" fillId="5" borderId="4" xfId="0" applyFont="1" applyFill="1" applyBorder="1" applyAlignment="1">
      <alignment horizontal="center"/>
    </xf>
    <xf numFmtId="0" fontId="5" fillId="0" borderId="9"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10" borderId="43" xfId="0" applyFont="1" applyFill="1" applyBorder="1" applyAlignment="1">
      <alignment horizontal="center"/>
    </xf>
    <xf numFmtId="0" fontId="0" fillId="0" borderId="37" xfId="0" applyBorder="1" applyAlignment="1">
      <alignment horizontal="center"/>
    </xf>
    <xf numFmtId="0" fontId="0" fillId="0" borderId="39" xfId="0" applyBorder="1" applyAlignment="1">
      <alignment horizontal="center"/>
    </xf>
    <xf numFmtId="0" fontId="4" fillId="0" borderId="43" xfId="0" applyFont="1" applyBorder="1" applyAlignment="1">
      <alignment horizontal="center"/>
    </xf>
    <xf numFmtId="2" fontId="5" fillId="10" borderId="10" xfId="1" applyNumberFormat="1" applyFont="1" applyFill="1" applyBorder="1" applyAlignment="1">
      <alignment horizontal="center" textRotation="90" wrapText="1"/>
    </xf>
    <xf numFmtId="2" fontId="5" fillId="10" borderId="24" xfId="1" applyNumberFormat="1" applyFont="1" applyFill="1" applyBorder="1" applyAlignment="1">
      <alignment horizontal="center"/>
    </xf>
    <xf numFmtId="0" fontId="5" fillId="3" borderId="45" xfId="1" applyFont="1" applyFill="1" applyBorder="1" applyAlignment="1">
      <alignment horizontal="center"/>
    </xf>
    <xf numFmtId="0" fontId="5" fillId="3" borderId="29" xfId="1" applyFont="1" applyFill="1" applyBorder="1" applyAlignment="1">
      <alignment horizontal="center"/>
    </xf>
    <xf numFmtId="0" fontId="5" fillId="3" borderId="13" xfId="1" applyFont="1" applyFill="1" applyBorder="1" applyAlignment="1">
      <alignment horizontal="center"/>
    </xf>
    <xf numFmtId="0" fontId="14" fillId="11" borderId="33" xfId="0" applyFont="1" applyFill="1" applyBorder="1" applyAlignment="1">
      <alignment horizontal="center"/>
    </xf>
    <xf numFmtId="0" fontId="14" fillId="11" borderId="31" xfId="0" applyFont="1" applyFill="1" applyBorder="1" applyAlignment="1">
      <alignment horizontal="center"/>
    </xf>
    <xf numFmtId="49" fontId="4" fillId="4" borderId="10" xfId="1" applyNumberFormat="1" applyFont="1" applyFill="1" applyBorder="1" applyAlignment="1">
      <alignment horizontal="center" textRotation="90" wrapText="1"/>
    </xf>
    <xf numFmtId="0" fontId="4" fillId="4" borderId="10" xfId="1" applyFont="1" applyFill="1" applyBorder="1" applyAlignment="1">
      <alignment horizontal="center" textRotation="90"/>
    </xf>
    <xf numFmtId="49" fontId="4" fillId="4" borderId="12" xfId="1" applyNumberFormat="1" applyFont="1" applyFill="1" applyBorder="1" applyAlignment="1">
      <alignment horizontal="center" textRotation="90" wrapText="1"/>
    </xf>
    <xf numFmtId="0" fontId="5" fillId="5" borderId="24" xfId="1" applyFont="1" applyFill="1" applyBorder="1" applyAlignment="1">
      <alignment horizontal="center"/>
    </xf>
    <xf numFmtId="0" fontId="5" fillId="5" borderId="32" xfId="1" applyFont="1" applyFill="1" applyBorder="1" applyAlignment="1">
      <alignment horizontal="center"/>
    </xf>
    <xf numFmtId="0" fontId="5" fillId="10" borderId="10" xfId="1" applyFont="1" applyFill="1" applyBorder="1" applyAlignment="1">
      <alignment horizontal="center" wrapText="1"/>
    </xf>
    <xf numFmtId="0" fontId="5" fillId="10" borderId="10" xfId="1" applyFont="1" applyFill="1" applyBorder="1" applyAlignment="1">
      <alignment horizontal="center"/>
    </xf>
    <xf numFmtId="2" fontId="5" fillId="5" borderId="30" xfId="1" applyNumberFormat="1" applyFont="1" applyFill="1" applyBorder="1" applyAlignment="1">
      <alignment horizontal="center" textRotation="90" wrapText="1"/>
    </xf>
    <xf numFmtId="2" fontId="5" fillId="5" borderId="31" xfId="1" applyNumberFormat="1" applyFont="1" applyFill="1" applyBorder="1" applyAlignment="1">
      <alignment horizontal="center" textRotation="90" wrapText="1"/>
    </xf>
    <xf numFmtId="0" fontId="4" fillId="18" borderId="37" xfId="1" applyFont="1" applyFill="1" applyBorder="1" applyAlignment="1">
      <alignment horizontal="center"/>
    </xf>
    <xf numFmtId="0" fontId="4" fillId="18" borderId="39" xfId="1" applyFont="1" applyFill="1" applyBorder="1" applyAlignment="1">
      <alignment horizontal="center"/>
    </xf>
    <xf numFmtId="0" fontId="14" fillId="11" borderId="26" xfId="0" applyFont="1" applyFill="1" applyBorder="1" applyAlignment="1">
      <alignment horizontal="center"/>
    </xf>
    <xf numFmtId="0" fontId="14" fillId="11" borderId="27" xfId="0" applyFont="1" applyFill="1" applyBorder="1" applyAlignment="1">
      <alignment horizontal="center"/>
    </xf>
    <xf numFmtId="0" fontId="8" fillId="0" borderId="31" xfId="0" applyFont="1" applyBorder="1" applyAlignment="1">
      <alignment horizontal="center"/>
    </xf>
    <xf numFmtId="0" fontId="8" fillId="0" borderId="34" xfId="0" applyFont="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4" fillId="9" borderId="13" xfId="1" applyFont="1" applyFill="1" applyBorder="1" applyAlignment="1">
      <alignment horizontal="center" textRotation="90" wrapText="1"/>
    </xf>
    <xf numFmtId="0" fontId="4" fillId="9" borderId="10" xfId="2" applyFont="1" applyFill="1" applyBorder="1" applyAlignment="1">
      <alignment horizontal="center" textRotation="90" wrapText="1"/>
    </xf>
    <xf numFmtId="2" fontId="4" fillId="9" borderId="36" xfId="1" applyNumberFormat="1" applyFont="1" applyFill="1" applyBorder="1" applyAlignment="1">
      <alignment horizontal="center" textRotation="90" wrapText="1"/>
    </xf>
    <xf numFmtId="0" fontId="5" fillId="8" borderId="21" xfId="1" applyFont="1" applyFill="1" applyBorder="1" applyAlignment="1">
      <alignment horizontal="center" textRotation="90" wrapText="1"/>
    </xf>
    <xf numFmtId="0" fontId="5" fillId="8" borderId="31" xfId="1" applyFont="1" applyFill="1" applyBorder="1" applyAlignment="1">
      <alignment horizontal="center" textRotation="90"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20" fillId="22" borderId="42" xfId="0" applyFont="1" applyFill="1" applyBorder="1" applyAlignment="1">
      <alignment vertical="center" wrapText="1"/>
    </xf>
    <xf numFmtId="0" fontId="20" fillId="22" borderId="0" xfId="0" applyFont="1" applyFill="1" applyAlignment="1">
      <alignment vertical="center" wrapText="1"/>
    </xf>
    <xf numFmtId="0" fontId="8" fillId="0" borderId="42" xfId="0" applyFont="1" applyBorder="1" applyAlignment="1">
      <alignment vertical="center" wrapText="1"/>
    </xf>
    <xf numFmtId="0" fontId="8" fillId="0" borderId="0" xfId="0" applyFont="1" applyAlignment="1">
      <alignment vertical="center" wrapText="1"/>
    </xf>
  </cellXfs>
  <cellStyles count="12">
    <cellStyle name="Hyperlink" xfId="11" builtinId="8"/>
    <cellStyle name="Hyperlink 2" xfId="4" xr:uid="{00000000-0005-0000-0000-000001000000}"/>
    <cellStyle name="Normal" xfId="0" builtinId="0"/>
    <cellStyle name="Normal 2" xfId="1" xr:uid="{00000000-0005-0000-0000-000003000000}"/>
    <cellStyle name="Normal 2 2" xfId="5" xr:uid="{00000000-0005-0000-0000-000004000000}"/>
    <cellStyle name="Normal 2 2 2" xfId="9" xr:uid="{00000000-0005-0000-0000-000005000000}"/>
    <cellStyle name="Normal 2 2 3" xfId="7" xr:uid="{00000000-0005-0000-0000-000006000000}"/>
    <cellStyle name="Normal 3" xfId="6" xr:uid="{00000000-0005-0000-0000-000007000000}"/>
    <cellStyle name="Normal 3 2" xfId="10" xr:uid="{00000000-0005-0000-0000-000008000000}"/>
    <cellStyle name="Normal 3 3" xfId="8" xr:uid="{00000000-0005-0000-0000-000009000000}"/>
    <cellStyle name="Normal_Workbook6" xfId="2" xr:uid="{00000000-0005-0000-0000-00000A000000}"/>
    <cellStyle name="Percent 2" xfId="3" xr:uid="{00000000-0005-0000-0000-00000B000000}"/>
  </cellStyles>
  <dxfs count="297">
    <dxf>
      <fill>
        <patternFill>
          <bgColor rgb="FFFFFF00"/>
        </patternFill>
      </fill>
    </dxf>
    <dxf>
      <fill>
        <patternFill>
          <bgColor rgb="FF00B050"/>
        </patternFill>
      </fill>
    </dxf>
    <dxf>
      <fill>
        <patternFill>
          <bgColor rgb="FFFF0000"/>
        </patternFill>
      </fill>
    </dxf>
    <dxf>
      <fill>
        <patternFill>
          <bgColor indexed="50"/>
        </patternFill>
      </fill>
    </dxf>
    <dxf>
      <fill>
        <patternFill>
          <bgColor indexed="13"/>
        </patternFill>
      </fill>
    </dxf>
    <dxf>
      <fill>
        <patternFill>
          <bgColor indexed="10"/>
        </patternFill>
      </fill>
    </dxf>
    <dxf>
      <fill>
        <patternFill>
          <bgColor rgb="FFFF0000"/>
        </patternFill>
      </fill>
      <border>
        <top/>
      </border>
    </dxf>
    <dxf>
      <fill>
        <patternFill>
          <bgColor rgb="FFFFFF00"/>
        </patternFill>
      </fill>
    </dxf>
    <dxf>
      <fill>
        <patternFill>
          <bgColor rgb="FF00B050"/>
        </patternFill>
      </fill>
    </dxf>
    <dxf>
      <font>
        <strike val="0"/>
        <color rgb="FFFF0000"/>
      </font>
      <fill>
        <patternFill>
          <bgColor rgb="FFFF0000"/>
        </patternFill>
      </fill>
      <border>
        <right/>
      </border>
    </dxf>
    <dxf>
      <fill>
        <patternFill>
          <bgColor indexed="50"/>
        </patternFill>
      </fill>
    </dxf>
    <dxf>
      <fill>
        <patternFill>
          <bgColor indexed="13"/>
        </patternFill>
      </fill>
    </dxf>
    <dxf>
      <fill>
        <patternFill>
          <bgColor indexed="10"/>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indexed="50"/>
        </patternFill>
      </fill>
    </dxf>
    <dxf>
      <fill>
        <patternFill>
          <bgColor indexed="13"/>
        </patternFill>
      </fill>
    </dxf>
    <dxf>
      <fill>
        <patternFill>
          <bgColor indexed="10"/>
        </patternFill>
      </fill>
    </dxf>
    <dxf>
      <fill>
        <patternFill>
          <bgColor rgb="FFFF0000"/>
        </patternFill>
      </fill>
      <border>
        <top/>
      </border>
    </dxf>
    <dxf>
      <fill>
        <patternFill>
          <bgColor rgb="FFFFFF00"/>
        </patternFill>
      </fill>
    </dxf>
    <dxf>
      <fill>
        <patternFill>
          <bgColor rgb="FF00B050"/>
        </patternFill>
      </fill>
    </dxf>
    <dxf>
      <font>
        <strike val="0"/>
        <color rgb="FFFF0000"/>
      </font>
      <fill>
        <patternFill>
          <bgColor rgb="FFFF0000"/>
        </patternFill>
      </fill>
      <border>
        <right/>
      </border>
    </dxf>
    <dxf>
      <fill>
        <patternFill>
          <bgColor indexed="50"/>
        </patternFill>
      </fill>
    </dxf>
    <dxf>
      <fill>
        <patternFill>
          <bgColor indexed="13"/>
        </patternFill>
      </fill>
    </dxf>
    <dxf>
      <fill>
        <patternFill>
          <bgColor indexed="1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ont>
        <strike val="0"/>
      </font>
      <fill>
        <patternFill>
          <bgColor theme="4" tint="0.79998168889431442"/>
        </patternFill>
      </fill>
    </dxf>
    <dxf>
      <font>
        <strike val="0"/>
      </font>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indexed="50"/>
        </patternFill>
      </fill>
    </dxf>
    <dxf>
      <fill>
        <patternFill>
          <bgColor indexed="13"/>
        </patternFill>
      </fill>
    </dxf>
    <dxf>
      <fill>
        <patternFill>
          <bgColor indexed="10"/>
        </patternFill>
      </fill>
    </dxf>
    <dxf>
      <fill>
        <patternFill>
          <bgColor rgb="FFFF0000"/>
        </patternFill>
      </fill>
      <border>
        <top/>
      </border>
    </dxf>
    <dxf>
      <fill>
        <patternFill>
          <bgColor rgb="FFFFFF00"/>
        </patternFill>
      </fill>
    </dxf>
    <dxf>
      <fill>
        <patternFill>
          <bgColor rgb="FF00B050"/>
        </patternFill>
      </fill>
    </dxf>
    <dxf>
      <font>
        <strike val="0"/>
        <color rgb="FFFF0000"/>
      </font>
      <fill>
        <patternFill>
          <bgColor rgb="FFFF0000"/>
        </patternFill>
      </fill>
      <border>
        <right/>
      </border>
    </dxf>
    <dxf>
      <fill>
        <patternFill>
          <bgColor indexed="50"/>
        </patternFill>
      </fill>
    </dxf>
    <dxf>
      <fill>
        <patternFill>
          <bgColor indexed="13"/>
        </patternFill>
      </fill>
    </dxf>
    <dxf>
      <fill>
        <patternFill>
          <bgColor indexed="1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indexed="50"/>
        </patternFill>
      </fill>
    </dxf>
    <dxf>
      <fill>
        <patternFill>
          <bgColor indexed="13"/>
        </patternFill>
      </fill>
    </dxf>
    <dxf>
      <fill>
        <patternFill>
          <bgColor indexed="10"/>
        </patternFill>
      </fill>
    </dxf>
    <dxf>
      <fill>
        <patternFill>
          <bgColor rgb="FFFF0000"/>
        </patternFill>
      </fill>
      <border>
        <top/>
      </border>
    </dxf>
    <dxf>
      <fill>
        <patternFill>
          <bgColor rgb="FFFFFF00"/>
        </patternFill>
      </fill>
    </dxf>
    <dxf>
      <fill>
        <patternFill>
          <bgColor rgb="FF00B050"/>
        </patternFill>
      </fill>
    </dxf>
    <dxf>
      <font>
        <strike val="0"/>
        <color rgb="FFFF0000"/>
      </font>
      <fill>
        <patternFill>
          <bgColor rgb="FFFF0000"/>
        </patternFill>
      </fill>
      <border>
        <right/>
      </border>
    </dxf>
    <dxf>
      <fill>
        <patternFill>
          <bgColor indexed="50"/>
        </patternFill>
      </fill>
    </dxf>
    <dxf>
      <fill>
        <patternFill>
          <bgColor indexed="13"/>
        </patternFill>
      </fill>
    </dxf>
    <dxf>
      <fill>
        <patternFill>
          <bgColor indexed="1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ont>
        <strike val="0"/>
      </font>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indexed="50"/>
        </patternFill>
      </fill>
    </dxf>
    <dxf>
      <fill>
        <patternFill>
          <bgColor indexed="13"/>
        </patternFill>
      </fill>
    </dxf>
    <dxf>
      <fill>
        <patternFill>
          <bgColor indexed="10"/>
        </patternFill>
      </fill>
    </dxf>
    <dxf>
      <fill>
        <patternFill>
          <bgColor rgb="FFFF0000"/>
        </patternFill>
      </fill>
      <border>
        <top/>
      </border>
    </dxf>
    <dxf>
      <fill>
        <patternFill>
          <bgColor rgb="FFFFFF00"/>
        </patternFill>
      </fill>
    </dxf>
    <dxf>
      <fill>
        <patternFill>
          <bgColor rgb="FF00B050"/>
        </patternFill>
      </fill>
    </dxf>
    <dxf>
      <font>
        <strike val="0"/>
        <color rgb="FFFF0000"/>
      </font>
      <fill>
        <patternFill>
          <bgColor rgb="FFFF0000"/>
        </patternFill>
      </fill>
      <border>
        <right/>
      </border>
    </dxf>
    <dxf>
      <fill>
        <patternFill>
          <bgColor indexed="50"/>
        </patternFill>
      </fill>
    </dxf>
    <dxf>
      <fill>
        <patternFill>
          <bgColor indexed="13"/>
        </patternFill>
      </fill>
    </dxf>
    <dxf>
      <fill>
        <patternFill>
          <bgColor indexed="1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ont>
        <strike val="0"/>
      </font>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indexed="50"/>
        </patternFill>
      </fill>
    </dxf>
    <dxf>
      <fill>
        <patternFill>
          <bgColor indexed="13"/>
        </patternFill>
      </fill>
    </dxf>
    <dxf>
      <fill>
        <patternFill>
          <bgColor indexed="10"/>
        </patternFill>
      </fill>
    </dxf>
    <dxf>
      <fill>
        <patternFill>
          <bgColor rgb="FFFF0000"/>
        </patternFill>
      </fill>
      <border>
        <top/>
      </border>
    </dxf>
    <dxf>
      <fill>
        <patternFill>
          <bgColor rgb="FFFFFF00"/>
        </patternFill>
      </fill>
    </dxf>
    <dxf>
      <fill>
        <patternFill>
          <bgColor rgb="FF00B050"/>
        </patternFill>
      </fill>
    </dxf>
    <dxf>
      <font>
        <strike val="0"/>
        <color rgb="FFFF0000"/>
      </font>
      <fill>
        <patternFill>
          <bgColor rgb="FFFF0000"/>
        </patternFill>
      </fill>
      <border>
        <right/>
      </border>
    </dxf>
    <dxf>
      <fill>
        <patternFill>
          <bgColor indexed="50"/>
        </patternFill>
      </fill>
    </dxf>
    <dxf>
      <fill>
        <patternFill>
          <bgColor indexed="13"/>
        </patternFill>
      </fill>
    </dxf>
    <dxf>
      <fill>
        <patternFill>
          <bgColor indexed="1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ont>
        <strike val="0"/>
      </font>
      <fill>
        <patternFill>
          <bgColor theme="4" tint="0.79998168889431442"/>
        </patternFill>
      </fill>
    </dxf>
    <dxf>
      <fill>
        <patternFill patternType="none">
          <bgColor auto="1"/>
        </patternFill>
      </fill>
    </dxf>
    <dxf>
      <font>
        <strike val="0"/>
      </font>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indexed="50"/>
        </patternFill>
      </fill>
    </dxf>
    <dxf>
      <fill>
        <patternFill>
          <bgColor indexed="13"/>
        </patternFill>
      </fill>
    </dxf>
    <dxf>
      <fill>
        <patternFill>
          <bgColor indexed="10"/>
        </patternFill>
      </fill>
    </dxf>
    <dxf>
      <fill>
        <patternFill>
          <bgColor rgb="FFFF0000"/>
        </patternFill>
      </fill>
      <border>
        <top/>
      </border>
    </dxf>
    <dxf>
      <fill>
        <patternFill>
          <bgColor rgb="FFFFFF00"/>
        </patternFill>
      </fill>
    </dxf>
    <dxf>
      <fill>
        <patternFill>
          <bgColor rgb="FF00B050"/>
        </patternFill>
      </fill>
    </dxf>
    <dxf>
      <font>
        <strike val="0"/>
        <color rgb="FFFF0000"/>
      </font>
      <fill>
        <patternFill>
          <bgColor rgb="FFFF0000"/>
        </patternFill>
      </fill>
      <border>
        <right/>
      </border>
    </dxf>
    <dxf>
      <fill>
        <patternFill>
          <bgColor indexed="50"/>
        </patternFill>
      </fill>
    </dxf>
    <dxf>
      <fill>
        <patternFill>
          <bgColor indexed="13"/>
        </patternFill>
      </fill>
    </dxf>
    <dxf>
      <fill>
        <patternFill>
          <bgColor indexed="1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ont>
        <strike val="0"/>
      </font>
      <fill>
        <patternFill>
          <bgColor theme="4" tint="0.79998168889431442"/>
        </patternFill>
      </fill>
    </dxf>
    <dxf>
      <font>
        <strike val="0"/>
      </font>
      <fill>
        <patternFill>
          <bgColor theme="4" tint="0.79998168889431442"/>
        </patternFill>
      </fill>
    </dxf>
    <dxf>
      <fill>
        <patternFill patternType="none">
          <bgColor auto="1"/>
        </patternFill>
      </fill>
    </dxf>
    <dxf>
      <font>
        <strike val="0"/>
      </font>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indexed="50"/>
        </patternFill>
      </fill>
    </dxf>
    <dxf>
      <fill>
        <patternFill>
          <bgColor indexed="13"/>
        </patternFill>
      </fill>
    </dxf>
    <dxf>
      <fill>
        <patternFill>
          <bgColor indexed="10"/>
        </patternFill>
      </fill>
    </dxf>
    <dxf>
      <fill>
        <patternFill>
          <bgColor rgb="FFFF0000"/>
        </patternFill>
      </fill>
      <border>
        <top/>
      </border>
    </dxf>
    <dxf>
      <fill>
        <patternFill>
          <bgColor rgb="FFFFFF00"/>
        </patternFill>
      </fill>
    </dxf>
    <dxf>
      <fill>
        <patternFill>
          <bgColor rgb="FF00B050"/>
        </patternFill>
      </fill>
    </dxf>
    <dxf>
      <font>
        <strike val="0"/>
        <color rgb="FFFF0000"/>
      </font>
      <fill>
        <patternFill>
          <bgColor rgb="FFFF0000"/>
        </patternFill>
      </fill>
      <border>
        <right/>
      </border>
    </dxf>
    <dxf>
      <fill>
        <patternFill>
          <bgColor indexed="50"/>
        </patternFill>
      </fill>
    </dxf>
    <dxf>
      <fill>
        <patternFill>
          <bgColor indexed="13"/>
        </patternFill>
      </fill>
    </dxf>
    <dxf>
      <fill>
        <patternFill>
          <bgColor indexed="1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ont>
        <strike val="0"/>
      </font>
      <fill>
        <patternFill>
          <bgColor theme="4" tint="0.79998168889431442"/>
        </patternFill>
      </fill>
    </dxf>
    <dxf>
      <font>
        <color theme="0"/>
      </font>
    </dxf>
    <dxf>
      <font>
        <strike val="0"/>
      </font>
      <fill>
        <patternFill>
          <bgColor theme="4" tint="0.79998168889431442"/>
        </patternFill>
      </fill>
    </dxf>
    <dxf>
      <fill>
        <patternFill>
          <bgColor theme="4" tint="0.79998168889431442"/>
        </patternFill>
      </fill>
    </dxf>
    <dxf>
      <fill>
        <patternFill>
          <bgColor theme="4" tint="0.79998168889431442"/>
        </patternFill>
      </fill>
    </dxf>
    <dxf>
      <font>
        <strike val="0"/>
      </font>
      <fill>
        <patternFill>
          <bgColor theme="4" tint="0.79998168889431442"/>
        </patternFill>
      </fill>
    </dxf>
    <dxf>
      <font>
        <color theme="0"/>
      </font>
    </dxf>
    <dxf>
      <fill>
        <patternFill>
          <bgColor theme="4" tint="0.79998168889431442"/>
        </patternFill>
      </fill>
    </dxf>
    <dxf>
      <font>
        <color theme="0"/>
      </font>
    </dxf>
    <dxf>
      <fill>
        <patternFill>
          <bgColor theme="4" tint="0.79998168889431442"/>
        </patternFill>
      </fill>
    </dxf>
    <dxf>
      <fill>
        <patternFill>
          <bgColor theme="4" tint="0.79998168889431442"/>
        </patternFill>
      </fill>
    </dxf>
    <dxf>
      <font>
        <strike val="0"/>
      </font>
      <fill>
        <patternFill>
          <bgColor theme="4" tint="0.79998168889431442"/>
        </patternFill>
      </fill>
    </dxf>
    <dxf>
      <fill>
        <patternFill>
          <bgColor theme="4" tint="0.79998168889431442"/>
        </patternFill>
      </fill>
    </dxf>
    <dxf>
      <font>
        <strike val="0"/>
      </font>
      <fill>
        <patternFill>
          <bgColor theme="4" tint="0.79998168889431442"/>
        </patternFill>
      </fill>
    </dxf>
    <dxf>
      <fill>
        <patternFill patternType="none">
          <bgColor auto="1"/>
        </patternFill>
      </fill>
    </dxf>
    <dxf>
      <fill>
        <patternFill>
          <bgColor theme="4" tint="0.79998168889431442"/>
        </patternFill>
      </fill>
    </dxf>
    <dxf>
      <font>
        <strike val="0"/>
      </font>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indexed="10"/>
        </patternFill>
      </fill>
    </dxf>
    <dxf>
      <fill>
        <patternFill>
          <bgColor indexed="50"/>
        </patternFill>
      </fill>
    </dxf>
    <dxf>
      <fill>
        <patternFill>
          <bgColor indexed="13"/>
        </patternFill>
      </fill>
    </dxf>
    <dxf>
      <fill>
        <patternFill>
          <bgColor rgb="FFFF0000"/>
        </patternFill>
      </fill>
      <border>
        <top/>
      </border>
    </dxf>
    <dxf>
      <fill>
        <patternFill>
          <bgColor rgb="FFFFFF00"/>
        </patternFill>
      </fill>
    </dxf>
    <dxf>
      <fill>
        <patternFill>
          <bgColor rgb="FF00B050"/>
        </patternFill>
      </fill>
    </dxf>
    <dxf>
      <font>
        <strike val="0"/>
        <color rgb="FFFF0000"/>
      </font>
      <fill>
        <patternFill>
          <bgColor rgb="FFFF0000"/>
        </patternFill>
      </fill>
      <border>
        <right/>
      </border>
    </dxf>
    <dxf>
      <fill>
        <patternFill>
          <bgColor indexed="50"/>
        </patternFill>
      </fill>
    </dxf>
    <dxf>
      <fill>
        <patternFill>
          <bgColor indexed="13"/>
        </patternFill>
      </fill>
    </dxf>
    <dxf>
      <fill>
        <patternFill>
          <bgColor indexed="10"/>
        </patternFill>
      </fill>
    </dxf>
    <dxf>
      <font>
        <strike val="0"/>
      </font>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ont>
        <color theme="0"/>
      </font>
    </dxf>
    <dxf>
      <font>
        <strike val="0"/>
      </font>
      <fill>
        <patternFill>
          <bgColor theme="4" tint="0.79998168889431442"/>
        </patternFill>
      </fill>
    </dxf>
    <dxf>
      <font>
        <strike val="0"/>
      </font>
      <fill>
        <patternFill>
          <bgColor theme="4" tint="0.79998168889431442"/>
        </patternFill>
      </fill>
    </dxf>
    <dxf>
      <fill>
        <patternFill>
          <bgColor theme="4" tint="0.79998168889431442"/>
        </patternFill>
      </fill>
    </dxf>
    <dxf>
      <font>
        <strike val="0"/>
      </font>
      <fill>
        <patternFill>
          <bgColor theme="4" tint="0.79998168889431442"/>
        </patternFill>
      </fill>
    </dxf>
    <dxf>
      <fill>
        <patternFill>
          <bgColor theme="4" tint="0.79998168889431442"/>
        </patternFill>
      </fill>
    </dxf>
    <dxf>
      <fill>
        <patternFill>
          <bgColor theme="4" tint="0.79998168889431442"/>
        </patternFill>
      </fill>
    </dxf>
    <dxf>
      <font>
        <color theme="0"/>
      </font>
    </dxf>
    <dxf>
      <fill>
        <patternFill>
          <bgColor theme="4" tint="0.79998168889431442"/>
        </patternFill>
      </fill>
    </dxf>
    <dxf>
      <font>
        <color theme="0"/>
      </font>
    </dxf>
    <dxf>
      <fill>
        <patternFill>
          <bgColor theme="4" tint="0.79998168889431442"/>
        </patternFill>
      </fill>
    </dxf>
    <dxf>
      <font>
        <strike val="0"/>
      </font>
      <fill>
        <patternFill>
          <bgColor theme="4" tint="0.79998168889431442"/>
        </patternFill>
      </fill>
    </dxf>
    <dxf>
      <font>
        <strike val="0"/>
      </font>
      <fill>
        <patternFill>
          <bgColor theme="4" tint="0.79998168889431442"/>
        </patternFill>
      </fill>
    </dxf>
    <dxf>
      <fill>
        <patternFill>
          <bgColor theme="4" tint="0.79998168889431442"/>
        </patternFill>
      </fill>
    </dxf>
    <dxf>
      <fill>
        <patternFill patternType="none">
          <bgColor auto="1"/>
        </patternFill>
      </fill>
    </dxf>
    <dxf>
      <font>
        <strike val="0"/>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rgb="FFFFC000"/>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rgb="FFFF0000"/>
        </patternFill>
      </fill>
      <border>
        <top/>
      </border>
    </dxf>
    <dxf>
      <fill>
        <patternFill>
          <bgColor rgb="FFFFFF00"/>
        </patternFill>
      </fill>
    </dxf>
    <dxf>
      <fill>
        <patternFill>
          <bgColor rgb="FF00B050"/>
        </patternFill>
      </fill>
    </dxf>
    <dxf>
      <font>
        <strike val="0"/>
        <color rgb="FFFF0000"/>
      </font>
      <fill>
        <patternFill>
          <bgColor rgb="FFFF0000"/>
        </patternFill>
      </fill>
      <border>
        <right/>
      </border>
    </dxf>
    <dxf>
      <font>
        <strike val="0"/>
      </font>
      <fill>
        <patternFill>
          <bgColor theme="4" tint="0.79998168889431442"/>
        </patternFill>
      </fill>
    </dxf>
    <dxf>
      <fill>
        <patternFill patternType="none">
          <bgColor auto="1"/>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ont>
        <strike val="0"/>
      </font>
      <fill>
        <patternFill>
          <bgColor theme="4" tint="0.79998168889431442"/>
        </patternFill>
      </fill>
    </dxf>
    <dxf>
      <font>
        <color theme="0"/>
      </font>
    </dxf>
    <dxf>
      <fill>
        <patternFill>
          <bgColor theme="4" tint="0.79998168889431442"/>
        </patternFill>
      </fill>
    </dxf>
    <dxf>
      <font>
        <strike val="0"/>
      </font>
      <fill>
        <patternFill>
          <bgColor theme="4" tint="0.79998168889431442"/>
        </patternFill>
      </fill>
    </dxf>
    <dxf>
      <fill>
        <patternFill>
          <bgColor theme="4" tint="0.79998168889431442"/>
        </patternFill>
      </fill>
    </dxf>
    <dxf>
      <font>
        <strike val="0"/>
      </font>
      <fill>
        <patternFill>
          <bgColor theme="4" tint="0.79998168889431442"/>
        </patternFill>
      </fill>
    </dxf>
    <dxf>
      <font>
        <color theme="0"/>
      </font>
    </dxf>
    <dxf>
      <fill>
        <patternFill>
          <bgColor theme="4" tint="0.79998168889431442"/>
        </patternFill>
      </fill>
    </dxf>
    <dxf>
      <fill>
        <patternFill>
          <bgColor theme="4" tint="0.79998168889431442"/>
        </patternFill>
      </fill>
    </dxf>
    <dxf>
      <font>
        <color theme="0"/>
      </font>
    </dxf>
    <dxf>
      <fill>
        <patternFill>
          <bgColor theme="4" tint="0.79998168889431442"/>
        </patternFill>
      </fill>
    </dxf>
    <dxf>
      <font>
        <strike val="0"/>
      </font>
      <fill>
        <patternFill>
          <bgColor theme="4" tint="0.79998168889431442"/>
        </patternFill>
      </fill>
    </dxf>
    <dxf>
      <fill>
        <patternFill>
          <bgColor theme="4" tint="0.79998168889431442"/>
        </patternFill>
      </fill>
    </dxf>
    <dxf>
      <font>
        <strike val="0"/>
      </font>
      <fill>
        <patternFill>
          <bgColor theme="4" tint="0.79998168889431442"/>
        </patternFill>
      </fill>
    </dxf>
    <dxf>
      <fill>
        <patternFill patternType="none">
          <bgColor auto="1"/>
        </patternFill>
      </fill>
    </dxf>
    <dxf>
      <fill>
        <patternFill>
          <bgColor theme="4" tint="0.79998168889431442"/>
        </patternFill>
      </fill>
    </dxf>
    <dxf>
      <font>
        <strike val="0"/>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s>
  <tableStyles count="0" defaultTableStyle="TableStyleMedium9" defaultPivotStyle="PivotStyleLight16"/>
  <colors>
    <mruColors>
      <color rgb="FF00B194"/>
      <color rgb="FFFDB91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16892</xdr:colOff>
      <xdr:row>21</xdr:row>
      <xdr:rowOff>57149</xdr:rowOff>
    </xdr:from>
    <xdr:to>
      <xdr:col>16</xdr:col>
      <xdr:colOff>38100</xdr:colOff>
      <xdr:row>25</xdr:row>
      <xdr:rowOff>141822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27" t="6078" b="18952"/>
        <a:stretch/>
      </xdr:blipFill>
      <xdr:spPr>
        <a:xfrm>
          <a:off x="11027792" y="3848099"/>
          <a:ext cx="7574533" cy="1527393"/>
        </a:xfrm>
        <a:prstGeom prst="rect">
          <a:avLst/>
        </a:prstGeom>
      </xdr:spPr>
    </xdr:pic>
    <xdr:clientData/>
  </xdr:twoCellAnchor>
  <xdr:twoCellAnchor editAs="oneCell">
    <xdr:from>
      <xdr:col>3</xdr:col>
      <xdr:colOff>17318</xdr:colOff>
      <xdr:row>27</xdr:row>
      <xdr:rowOff>155864</xdr:rowOff>
    </xdr:from>
    <xdr:to>
      <xdr:col>21</xdr:col>
      <xdr:colOff>338398</xdr:colOff>
      <xdr:row>29</xdr:row>
      <xdr:rowOff>225997</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031682" y="5922819"/>
          <a:ext cx="10841182" cy="2041808"/>
        </a:xfrm>
        <a:prstGeom prst="rect">
          <a:avLst/>
        </a:prstGeom>
      </xdr:spPr>
    </xdr:pic>
    <xdr:clientData/>
  </xdr:twoCellAnchor>
  <xdr:twoCellAnchor editAs="oneCell">
    <xdr:from>
      <xdr:col>3</xdr:col>
      <xdr:colOff>21358</xdr:colOff>
      <xdr:row>31</xdr:row>
      <xdr:rowOff>0</xdr:rowOff>
    </xdr:from>
    <xdr:to>
      <xdr:col>22</xdr:col>
      <xdr:colOff>567746</xdr:colOff>
      <xdr:row>31</xdr:row>
      <xdr:rowOff>2053772</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552958" y="7994650"/>
          <a:ext cx="12201813" cy="2036627"/>
        </a:xfrm>
        <a:prstGeom prst="rect">
          <a:avLst/>
        </a:prstGeom>
      </xdr:spPr>
    </xdr:pic>
    <xdr:clientData/>
  </xdr:twoCellAnchor>
  <xdr:twoCellAnchor editAs="oneCell">
    <xdr:from>
      <xdr:col>3</xdr:col>
      <xdr:colOff>27708</xdr:colOff>
      <xdr:row>33</xdr:row>
      <xdr:rowOff>19050</xdr:rowOff>
    </xdr:from>
    <xdr:to>
      <xdr:col>21</xdr:col>
      <xdr:colOff>376944</xdr:colOff>
      <xdr:row>35</xdr:row>
      <xdr:rowOff>682336</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559308" y="10255250"/>
          <a:ext cx="11380456" cy="1606261"/>
        </a:xfrm>
        <a:prstGeom prst="rect">
          <a:avLst/>
        </a:prstGeom>
      </xdr:spPr>
    </xdr:pic>
    <xdr:clientData/>
  </xdr:twoCellAnchor>
  <xdr:twoCellAnchor editAs="oneCell">
    <xdr:from>
      <xdr:col>3</xdr:col>
      <xdr:colOff>12700</xdr:colOff>
      <xdr:row>36</xdr:row>
      <xdr:rowOff>0</xdr:rowOff>
    </xdr:from>
    <xdr:to>
      <xdr:col>18</xdr:col>
      <xdr:colOff>453462</xdr:colOff>
      <xdr:row>41</xdr:row>
      <xdr:rowOff>34694</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544300" y="12185650"/>
          <a:ext cx="9566982" cy="1970809"/>
        </a:xfrm>
        <a:prstGeom prst="rect">
          <a:avLst/>
        </a:prstGeom>
      </xdr:spPr>
    </xdr:pic>
    <xdr:clientData/>
  </xdr:twoCellAnchor>
</xdr:wsDr>
</file>

<file path=xl/theme/theme1.xml><?xml version="1.0" encoding="utf-8"?>
<a:theme xmlns:a="http://schemas.openxmlformats.org/drawingml/2006/main" name="corp">
  <a:themeElements>
    <a:clrScheme name="Custom 9">
      <a:dk1>
        <a:sysClr val="windowText" lastClr="000000"/>
      </a:dk1>
      <a:lt1>
        <a:sysClr val="window" lastClr="FFFFFF"/>
      </a:lt1>
      <a:dk2>
        <a:srgbClr val="00A5CF"/>
      </a:dk2>
      <a:lt2>
        <a:srgbClr val="004382"/>
      </a:lt2>
      <a:accent1>
        <a:srgbClr val="009172"/>
      </a:accent1>
      <a:accent2>
        <a:srgbClr val="61A337"/>
      </a:accent2>
      <a:accent3>
        <a:srgbClr val="D46632"/>
      </a:accent3>
      <a:accent4>
        <a:srgbClr val="E57C29"/>
      </a:accent4>
      <a:accent5>
        <a:srgbClr val="EEB52D"/>
      </a:accent5>
      <a:accent6>
        <a:srgbClr val="4C4C4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0"/>
  <sheetViews>
    <sheetView tabSelected="1" zoomScaleNormal="100" workbookViewId="0">
      <selection sqref="A1:D1"/>
    </sheetView>
  </sheetViews>
  <sheetFormatPr defaultColWidth="9.1796875" defaultRowHeight="12.5"/>
  <cols>
    <col min="1" max="1" width="6.54296875" style="87" customWidth="1"/>
    <col min="2" max="2" width="75.453125" style="74" customWidth="1"/>
    <col min="3" max="3" width="83" style="73" customWidth="1"/>
    <col min="4" max="4" width="3.54296875" style="73" customWidth="1"/>
    <col min="5" max="16384" width="9.1796875" style="73"/>
  </cols>
  <sheetData>
    <row r="1" spans="1:24" ht="41.25" customHeight="1">
      <c r="A1" s="172" t="s">
        <v>124</v>
      </c>
      <c r="B1" s="172"/>
      <c r="C1" s="172"/>
      <c r="D1" s="172"/>
      <c r="E1" s="141"/>
      <c r="F1" s="141"/>
      <c r="G1" s="141"/>
      <c r="H1" s="141"/>
      <c r="I1" s="141"/>
      <c r="J1" s="141"/>
      <c r="K1" s="141"/>
      <c r="L1" s="141"/>
      <c r="M1" s="141"/>
      <c r="N1" s="141"/>
      <c r="O1" s="141"/>
      <c r="P1" s="141"/>
      <c r="Q1" s="141"/>
      <c r="R1" s="141"/>
      <c r="S1" s="141"/>
      <c r="T1" s="141"/>
      <c r="U1" s="141"/>
      <c r="V1" s="141"/>
      <c r="W1" s="141"/>
      <c r="X1" s="141"/>
    </row>
    <row r="2" spans="1:24" ht="12.75" customHeight="1">
      <c r="A2" s="179" t="s">
        <v>113</v>
      </c>
      <c r="B2" s="179"/>
      <c r="C2" s="179"/>
      <c r="D2" s="179"/>
      <c r="E2" s="141"/>
      <c r="F2" s="141"/>
      <c r="G2" s="141"/>
      <c r="H2" s="141"/>
      <c r="I2" s="141"/>
      <c r="J2" s="141"/>
      <c r="K2" s="141"/>
      <c r="L2" s="141"/>
      <c r="M2" s="141"/>
      <c r="N2" s="141"/>
      <c r="O2" s="141"/>
      <c r="P2" s="141"/>
      <c r="Q2" s="141"/>
      <c r="R2" s="141"/>
      <c r="S2" s="141"/>
      <c r="T2" s="141"/>
      <c r="U2" s="141"/>
      <c r="V2" s="141"/>
      <c r="W2" s="141"/>
      <c r="X2" s="141"/>
    </row>
    <row r="3" spans="1:24">
      <c r="A3" s="179"/>
      <c r="B3" s="179"/>
      <c r="C3" s="179"/>
      <c r="D3" s="179"/>
      <c r="E3" s="141"/>
      <c r="F3" s="141"/>
      <c r="G3" s="141"/>
      <c r="H3" s="141"/>
      <c r="I3" s="141"/>
      <c r="J3" s="141"/>
      <c r="K3" s="141"/>
      <c r="L3" s="141"/>
      <c r="M3" s="141"/>
      <c r="N3" s="141"/>
      <c r="O3" s="141"/>
      <c r="P3" s="141"/>
      <c r="Q3" s="141"/>
      <c r="R3" s="141"/>
      <c r="S3" s="141"/>
      <c r="T3" s="141"/>
      <c r="U3" s="141"/>
      <c r="V3" s="141"/>
      <c r="W3" s="141"/>
      <c r="X3" s="141"/>
    </row>
    <row r="4" spans="1:24" ht="12.75" customHeight="1">
      <c r="A4" s="172" t="s">
        <v>150</v>
      </c>
      <c r="B4" s="172"/>
      <c r="C4" s="172"/>
      <c r="D4" s="172"/>
      <c r="E4" s="141"/>
      <c r="F4" s="141"/>
      <c r="G4" s="141"/>
      <c r="H4" s="141"/>
      <c r="I4" s="141"/>
      <c r="J4" s="141"/>
      <c r="K4" s="141"/>
      <c r="L4" s="141"/>
      <c r="M4" s="141"/>
      <c r="N4" s="141"/>
      <c r="O4" s="141"/>
      <c r="P4" s="141"/>
      <c r="Q4" s="141"/>
      <c r="R4" s="141"/>
      <c r="S4" s="141"/>
      <c r="T4" s="141"/>
      <c r="U4" s="141"/>
      <c r="V4" s="141"/>
      <c r="W4" s="141"/>
      <c r="X4" s="141"/>
    </row>
    <row r="5" spans="1:24" ht="12.75" customHeight="1">
      <c r="A5" s="180" t="s">
        <v>108</v>
      </c>
      <c r="B5" s="180"/>
      <c r="C5" s="180"/>
      <c r="D5" s="180"/>
      <c r="E5" s="141"/>
      <c r="F5" s="141"/>
      <c r="G5" s="141"/>
      <c r="H5" s="141"/>
      <c r="I5" s="141"/>
      <c r="J5" s="141"/>
      <c r="K5" s="141"/>
      <c r="L5" s="141"/>
      <c r="M5" s="141"/>
      <c r="N5" s="141"/>
      <c r="O5" s="141"/>
      <c r="P5" s="141"/>
      <c r="Q5" s="141"/>
      <c r="R5" s="141"/>
      <c r="S5" s="141"/>
      <c r="T5" s="141"/>
      <c r="U5" s="141"/>
      <c r="V5" s="141"/>
      <c r="W5" s="141"/>
      <c r="X5" s="141"/>
    </row>
    <row r="6" spans="1:24" ht="12.75" customHeight="1">
      <c r="A6" s="181" t="s">
        <v>109</v>
      </c>
      <c r="B6" s="181"/>
      <c r="C6" s="181"/>
      <c r="D6" s="181"/>
      <c r="E6" s="141"/>
      <c r="F6" s="141"/>
      <c r="G6" s="141"/>
      <c r="H6" s="141"/>
      <c r="I6" s="141"/>
      <c r="J6" s="141"/>
      <c r="K6" s="141"/>
      <c r="L6" s="141"/>
      <c r="M6" s="141"/>
      <c r="N6" s="141"/>
      <c r="O6" s="141"/>
      <c r="P6" s="141"/>
      <c r="Q6" s="141"/>
      <c r="R6" s="141"/>
      <c r="S6" s="141"/>
      <c r="T6" s="141"/>
      <c r="U6" s="141"/>
      <c r="V6" s="141"/>
      <c r="W6" s="141"/>
      <c r="X6" s="141"/>
    </row>
    <row r="7" spans="1:24" ht="12.75" customHeight="1">
      <c r="A7" s="181" t="s">
        <v>110</v>
      </c>
      <c r="B7" s="181"/>
      <c r="C7" s="181"/>
      <c r="D7" s="181"/>
      <c r="E7" s="141"/>
      <c r="F7" s="141"/>
      <c r="G7" s="141"/>
      <c r="H7" s="141"/>
      <c r="I7" s="141"/>
      <c r="J7" s="141"/>
      <c r="K7" s="141"/>
      <c r="L7" s="141"/>
      <c r="M7" s="141"/>
      <c r="N7" s="141"/>
      <c r="O7" s="141"/>
      <c r="P7" s="141"/>
      <c r="Q7" s="141"/>
      <c r="R7" s="141"/>
      <c r="S7" s="141"/>
      <c r="T7" s="141"/>
      <c r="U7" s="141"/>
      <c r="V7" s="141"/>
      <c r="W7" s="141"/>
      <c r="X7" s="141"/>
    </row>
    <row r="8" spans="1:24" ht="12.75" customHeight="1">
      <c r="A8" s="182" t="s">
        <v>152</v>
      </c>
      <c r="B8" s="182"/>
      <c r="C8" s="182"/>
      <c r="D8" s="149"/>
      <c r="E8" s="141"/>
      <c r="F8" s="141"/>
      <c r="G8" s="141"/>
      <c r="H8" s="141"/>
      <c r="I8" s="141"/>
      <c r="J8" s="141"/>
      <c r="K8" s="141"/>
      <c r="L8" s="141"/>
      <c r="M8" s="141"/>
      <c r="N8" s="141"/>
      <c r="O8" s="141"/>
      <c r="P8" s="141"/>
      <c r="Q8" s="141"/>
      <c r="R8" s="141"/>
      <c r="S8" s="141"/>
      <c r="T8" s="141"/>
      <c r="U8" s="141"/>
      <c r="V8" s="141"/>
      <c r="W8" s="141"/>
      <c r="X8" s="141"/>
    </row>
    <row r="9" spans="1:24" ht="12.75" customHeight="1">
      <c r="A9" s="182" t="s">
        <v>153</v>
      </c>
      <c r="B9" s="182"/>
      <c r="C9" s="182"/>
      <c r="D9" s="148"/>
      <c r="E9" s="141"/>
      <c r="F9" s="141"/>
      <c r="G9" s="141"/>
      <c r="H9" s="141"/>
      <c r="I9" s="141"/>
      <c r="J9" s="141"/>
      <c r="K9" s="141"/>
      <c r="L9" s="141"/>
      <c r="M9" s="141"/>
      <c r="N9" s="141"/>
      <c r="O9" s="141"/>
      <c r="P9" s="141"/>
      <c r="Q9" s="141"/>
      <c r="R9" s="141"/>
      <c r="S9" s="141"/>
      <c r="T9" s="141"/>
      <c r="U9" s="141"/>
      <c r="V9" s="141"/>
      <c r="W9" s="141"/>
      <c r="X9" s="141"/>
    </row>
    <row r="10" spans="1:24" ht="12.75" customHeight="1">
      <c r="A10" s="182" t="s">
        <v>154</v>
      </c>
      <c r="B10" s="182"/>
      <c r="C10" s="182"/>
      <c r="D10" s="148"/>
      <c r="E10" s="141"/>
      <c r="F10" s="141"/>
      <c r="G10" s="141"/>
      <c r="H10" s="141"/>
      <c r="I10" s="141"/>
      <c r="J10" s="141"/>
      <c r="K10" s="141"/>
      <c r="L10" s="141"/>
      <c r="M10" s="141"/>
      <c r="N10" s="141"/>
      <c r="O10" s="141"/>
      <c r="P10" s="141"/>
      <c r="Q10" s="141"/>
      <c r="R10" s="141"/>
      <c r="S10" s="141"/>
      <c r="T10" s="141"/>
      <c r="U10" s="141"/>
      <c r="V10" s="141"/>
      <c r="W10" s="141"/>
      <c r="X10" s="141"/>
    </row>
    <row r="11" spans="1:24" ht="12.75" customHeight="1">
      <c r="A11" s="182" t="s">
        <v>155</v>
      </c>
      <c r="B11" s="182"/>
      <c r="C11" s="182"/>
      <c r="D11" s="148"/>
      <c r="E11" s="141"/>
      <c r="F11" s="141"/>
      <c r="G11" s="141"/>
      <c r="H11" s="141"/>
      <c r="I11" s="141"/>
      <c r="J11" s="141"/>
      <c r="K11" s="141"/>
      <c r="L11" s="141"/>
      <c r="M11" s="141"/>
      <c r="N11" s="141"/>
      <c r="O11" s="141"/>
      <c r="P11" s="141"/>
      <c r="Q11" s="141"/>
      <c r="R11" s="141"/>
      <c r="S11" s="141"/>
      <c r="T11" s="141"/>
      <c r="U11" s="141"/>
      <c r="V11" s="141"/>
      <c r="W11" s="141"/>
      <c r="X11" s="141"/>
    </row>
    <row r="12" spans="1:24" ht="12.75" customHeight="1">
      <c r="A12" s="182" t="s">
        <v>156</v>
      </c>
      <c r="B12" s="182"/>
      <c r="C12" s="182"/>
      <c r="D12" s="148"/>
      <c r="E12" s="141"/>
      <c r="F12" s="141"/>
      <c r="G12" s="141"/>
      <c r="H12" s="141"/>
      <c r="I12" s="141"/>
      <c r="J12" s="141"/>
      <c r="K12" s="141"/>
      <c r="L12" s="141"/>
      <c r="M12" s="141"/>
      <c r="N12" s="141"/>
      <c r="O12" s="141"/>
      <c r="P12" s="141"/>
      <c r="Q12" s="141"/>
      <c r="R12" s="141"/>
      <c r="S12" s="141"/>
      <c r="T12" s="141"/>
      <c r="U12" s="141"/>
      <c r="V12" s="141"/>
      <c r="W12" s="141"/>
      <c r="X12" s="141"/>
    </row>
    <row r="13" spans="1:24" ht="12.75" customHeight="1">
      <c r="A13" s="182" t="s">
        <v>157</v>
      </c>
      <c r="B13" s="182"/>
      <c r="C13" s="182"/>
      <c r="D13" s="148"/>
      <c r="E13" s="141"/>
      <c r="F13" s="141"/>
      <c r="G13" s="141"/>
      <c r="H13" s="141"/>
      <c r="I13" s="141"/>
      <c r="J13" s="141"/>
      <c r="K13" s="141"/>
      <c r="L13" s="141"/>
      <c r="M13" s="141"/>
      <c r="N13" s="141"/>
      <c r="O13" s="141"/>
      <c r="P13" s="141"/>
      <c r="Q13" s="141"/>
      <c r="R13" s="141"/>
      <c r="S13" s="141"/>
      <c r="T13" s="141"/>
      <c r="U13" s="141"/>
      <c r="V13" s="141"/>
      <c r="W13" s="141"/>
      <c r="X13" s="141"/>
    </row>
    <row r="14" spans="1:24" ht="12.75" customHeight="1">
      <c r="A14" s="182" t="s">
        <v>158</v>
      </c>
      <c r="B14" s="182"/>
      <c r="C14" s="182"/>
      <c r="D14" s="149"/>
      <c r="E14" s="141"/>
      <c r="F14" s="141"/>
      <c r="G14" s="141"/>
      <c r="H14" s="141"/>
      <c r="I14" s="141"/>
      <c r="J14" s="141"/>
      <c r="K14" s="141"/>
      <c r="L14" s="141"/>
      <c r="M14" s="141"/>
      <c r="N14" s="141"/>
      <c r="O14" s="141"/>
      <c r="P14" s="141"/>
      <c r="Q14" s="141"/>
      <c r="R14" s="141"/>
      <c r="S14" s="141"/>
      <c r="T14" s="141"/>
      <c r="U14" s="141"/>
      <c r="V14" s="141"/>
      <c r="W14" s="141"/>
      <c r="X14" s="141"/>
    </row>
    <row r="15" spans="1:24" ht="12.75" customHeight="1">
      <c r="A15" s="182" t="s">
        <v>159</v>
      </c>
      <c r="B15" s="182"/>
      <c r="C15" s="182"/>
      <c r="D15" s="149"/>
      <c r="E15" s="141"/>
      <c r="F15" s="141"/>
      <c r="G15" s="141"/>
      <c r="H15" s="141"/>
      <c r="I15" s="141"/>
      <c r="J15" s="141"/>
      <c r="K15" s="141"/>
      <c r="L15" s="141"/>
      <c r="M15" s="141"/>
      <c r="N15" s="141"/>
      <c r="O15" s="141"/>
      <c r="P15" s="141"/>
      <c r="Q15" s="141"/>
      <c r="R15" s="141"/>
      <c r="S15" s="141"/>
      <c r="T15" s="141"/>
      <c r="U15" s="141"/>
      <c r="V15" s="141"/>
      <c r="W15" s="141"/>
      <c r="X15" s="141"/>
    </row>
    <row r="16" spans="1:24" ht="12.75" customHeight="1">
      <c r="A16" s="181" t="s">
        <v>160</v>
      </c>
      <c r="B16" s="181"/>
      <c r="C16" s="181"/>
      <c r="D16" s="181"/>
      <c r="E16" s="141"/>
      <c r="F16" s="141"/>
      <c r="G16" s="141"/>
      <c r="H16" s="141"/>
      <c r="I16" s="141"/>
      <c r="J16" s="141"/>
      <c r="K16" s="141"/>
      <c r="L16" s="141"/>
      <c r="M16" s="141"/>
      <c r="N16" s="141"/>
      <c r="O16" s="141"/>
      <c r="P16" s="141"/>
      <c r="Q16" s="141"/>
      <c r="R16" s="141"/>
      <c r="S16" s="141"/>
      <c r="T16" s="141"/>
      <c r="U16" s="141"/>
      <c r="V16" s="141"/>
      <c r="W16" s="141"/>
      <c r="X16" s="141"/>
    </row>
    <row r="17" spans="1:24" ht="68.25" customHeight="1">
      <c r="A17" s="172" t="s">
        <v>149</v>
      </c>
      <c r="B17" s="172"/>
      <c r="C17" s="172"/>
      <c r="D17" s="172"/>
      <c r="E17" s="141"/>
      <c r="F17" s="141"/>
      <c r="G17" s="141"/>
      <c r="H17" s="141"/>
      <c r="I17" s="141"/>
      <c r="J17" s="141"/>
      <c r="K17" s="141"/>
      <c r="L17" s="141"/>
      <c r="M17" s="141"/>
      <c r="N17" s="141"/>
      <c r="O17" s="141"/>
      <c r="P17" s="141"/>
      <c r="Q17" s="141"/>
      <c r="R17" s="141"/>
      <c r="S17" s="141"/>
      <c r="T17" s="141"/>
      <c r="U17" s="141"/>
      <c r="V17" s="141"/>
      <c r="W17" s="141"/>
      <c r="X17" s="141"/>
    </row>
    <row r="18" spans="1:24" ht="12.75" customHeight="1">
      <c r="A18" s="172" t="s">
        <v>111</v>
      </c>
      <c r="B18" s="172"/>
      <c r="C18" s="172"/>
      <c r="D18" s="172"/>
      <c r="E18" s="141"/>
      <c r="F18" s="141"/>
      <c r="G18" s="141"/>
      <c r="H18" s="141"/>
      <c r="I18" s="141"/>
      <c r="J18" s="141"/>
      <c r="K18" s="141"/>
      <c r="L18" s="141"/>
      <c r="M18" s="141"/>
      <c r="N18" s="141"/>
      <c r="O18" s="141"/>
      <c r="P18" s="141"/>
      <c r="Q18" s="141"/>
      <c r="R18" s="141"/>
      <c r="S18" s="141"/>
      <c r="T18" s="141"/>
      <c r="U18" s="141"/>
      <c r="V18" s="141"/>
      <c r="W18" s="141"/>
      <c r="X18" s="141"/>
    </row>
    <row r="19" spans="1:24" ht="12.75" customHeight="1">
      <c r="A19" s="142"/>
      <c r="B19" s="142"/>
      <c r="C19" s="142"/>
      <c r="D19" s="143"/>
      <c r="E19" s="141"/>
      <c r="F19" s="141"/>
      <c r="G19" s="141"/>
      <c r="H19" s="141"/>
      <c r="I19" s="141"/>
      <c r="J19" s="141"/>
      <c r="K19" s="141"/>
      <c r="L19" s="141"/>
      <c r="M19" s="141"/>
      <c r="N19" s="141"/>
      <c r="O19" s="141"/>
      <c r="P19" s="141"/>
      <c r="Q19" s="141"/>
      <c r="R19" s="141"/>
      <c r="S19" s="141"/>
      <c r="T19" s="141"/>
      <c r="U19" s="141"/>
      <c r="V19" s="141"/>
      <c r="W19" s="141"/>
      <c r="X19" s="141"/>
    </row>
    <row r="20" spans="1:24" ht="23.25" customHeight="1">
      <c r="A20" s="173" t="s">
        <v>98</v>
      </c>
      <c r="B20" s="173"/>
      <c r="C20" s="137" t="s">
        <v>99</v>
      </c>
      <c r="D20" s="138" t="s">
        <v>100</v>
      </c>
      <c r="E20" s="139"/>
      <c r="F20" s="139"/>
      <c r="G20" s="139"/>
      <c r="H20" s="139"/>
      <c r="I20" s="139"/>
      <c r="J20" s="139"/>
      <c r="K20" s="139"/>
      <c r="L20" s="141"/>
      <c r="M20" s="141"/>
      <c r="N20" s="141"/>
      <c r="O20" s="141"/>
      <c r="P20" s="141"/>
      <c r="Q20" s="141"/>
      <c r="R20" s="141"/>
      <c r="S20" s="141"/>
      <c r="T20" s="141"/>
      <c r="U20" s="141"/>
      <c r="V20" s="141"/>
      <c r="W20" s="141"/>
      <c r="X20" s="141"/>
    </row>
    <row r="21" spans="1:24" ht="13">
      <c r="A21" s="164" t="s">
        <v>101</v>
      </c>
      <c r="B21" s="165"/>
      <c r="C21" s="165"/>
      <c r="D21" s="165"/>
      <c r="E21" s="165"/>
      <c r="F21" s="165"/>
      <c r="G21" s="165"/>
      <c r="H21" s="165"/>
      <c r="I21" s="165"/>
      <c r="J21" s="165"/>
      <c r="K21" s="165"/>
      <c r="L21" s="141"/>
      <c r="M21" s="141"/>
      <c r="N21" s="141"/>
      <c r="O21" s="141"/>
      <c r="P21" s="141"/>
      <c r="Q21" s="141"/>
      <c r="R21" s="141"/>
      <c r="S21" s="141"/>
      <c r="T21" s="141"/>
      <c r="U21" s="141"/>
      <c r="V21" s="141"/>
      <c r="W21" s="141"/>
      <c r="X21" s="141"/>
    </row>
    <row r="22" spans="1:24" ht="25">
      <c r="A22" s="79">
        <v>1</v>
      </c>
      <c r="B22" s="80" t="s">
        <v>133</v>
      </c>
      <c r="C22" s="80" t="s">
        <v>141</v>
      </c>
      <c r="D22" s="177"/>
      <c r="E22" s="178"/>
      <c r="F22" s="178"/>
      <c r="G22" s="178"/>
      <c r="H22" s="178"/>
      <c r="I22" s="178"/>
      <c r="J22" s="178"/>
      <c r="K22" s="178"/>
      <c r="L22" s="141"/>
      <c r="M22" s="141"/>
      <c r="N22" s="141"/>
      <c r="O22" s="141"/>
      <c r="P22" s="141"/>
      <c r="Q22" s="141"/>
      <c r="R22" s="141"/>
      <c r="S22" s="141"/>
      <c r="T22" s="141"/>
      <c r="U22" s="141"/>
      <c r="V22" s="141"/>
      <c r="W22" s="141"/>
      <c r="X22" s="141"/>
    </row>
    <row r="23" spans="1:24" ht="25">
      <c r="A23" s="79">
        <v>2</v>
      </c>
      <c r="B23" s="80" t="s">
        <v>134</v>
      </c>
      <c r="C23" s="80" t="s">
        <v>162</v>
      </c>
      <c r="D23" s="177"/>
      <c r="E23" s="178"/>
      <c r="F23" s="178"/>
      <c r="G23" s="178"/>
      <c r="H23" s="178"/>
      <c r="I23" s="178"/>
      <c r="J23" s="178"/>
      <c r="K23" s="178"/>
      <c r="L23" s="141"/>
      <c r="M23" s="141"/>
      <c r="N23" s="141"/>
      <c r="O23" s="141"/>
      <c r="P23" s="141"/>
      <c r="Q23" s="141"/>
      <c r="R23" s="141"/>
      <c r="S23" s="141"/>
      <c r="T23" s="141"/>
      <c r="U23" s="141"/>
      <c r="V23" s="141"/>
      <c r="W23" s="141"/>
      <c r="X23" s="141"/>
    </row>
    <row r="24" spans="1:24" ht="50">
      <c r="A24" s="79">
        <v>3</v>
      </c>
      <c r="B24" s="80" t="s">
        <v>164</v>
      </c>
      <c r="C24" s="81"/>
      <c r="D24" s="177"/>
      <c r="E24" s="178"/>
      <c r="F24" s="178"/>
      <c r="G24" s="178"/>
      <c r="H24" s="178"/>
      <c r="I24" s="178"/>
      <c r="J24" s="178"/>
      <c r="K24" s="178"/>
      <c r="L24" s="141"/>
      <c r="M24" s="141"/>
      <c r="N24" s="141"/>
      <c r="O24" s="141"/>
      <c r="P24" s="141"/>
      <c r="Q24" s="141"/>
      <c r="R24" s="141"/>
      <c r="S24" s="141"/>
      <c r="T24" s="141"/>
      <c r="U24" s="141"/>
      <c r="V24" s="141"/>
      <c r="W24" s="141"/>
      <c r="X24" s="141"/>
    </row>
    <row r="25" spans="1:24" ht="13">
      <c r="A25" s="174" t="s">
        <v>135</v>
      </c>
      <c r="B25" s="175"/>
      <c r="C25" s="176"/>
      <c r="D25" s="177"/>
      <c r="E25" s="178"/>
      <c r="F25" s="178"/>
      <c r="G25" s="178"/>
      <c r="H25" s="178"/>
      <c r="I25" s="178"/>
      <c r="J25" s="178"/>
      <c r="K25" s="178"/>
      <c r="L25" s="141"/>
      <c r="M25" s="141"/>
      <c r="N25" s="141"/>
      <c r="O25" s="141"/>
      <c r="P25" s="141"/>
      <c r="Q25" s="141"/>
      <c r="R25" s="141"/>
      <c r="S25" s="141"/>
      <c r="T25" s="141"/>
      <c r="U25" s="141"/>
      <c r="V25" s="141"/>
      <c r="W25" s="141"/>
      <c r="X25" s="141"/>
    </row>
    <row r="26" spans="1:24" ht="25">
      <c r="A26" s="82">
        <v>1</v>
      </c>
      <c r="B26" s="80" t="s">
        <v>136</v>
      </c>
      <c r="C26" s="80" t="s">
        <v>142</v>
      </c>
      <c r="D26" s="177"/>
      <c r="E26" s="178"/>
      <c r="F26" s="178"/>
      <c r="G26" s="178"/>
      <c r="H26" s="178"/>
      <c r="I26" s="178"/>
      <c r="J26" s="178"/>
      <c r="K26" s="178"/>
      <c r="L26" s="141"/>
      <c r="M26" s="141"/>
      <c r="N26" s="141"/>
      <c r="O26" s="141"/>
      <c r="P26" s="141"/>
      <c r="Q26" s="141"/>
      <c r="R26" s="141"/>
      <c r="S26" s="141"/>
      <c r="T26" s="141"/>
      <c r="U26" s="141"/>
      <c r="V26" s="141"/>
      <c r="W26" s="141"/>
      <c r="X26" s="141"/>
    </row>
    <row r="27" spans="1:24" ht="13">
      <c r="A27" s="164" t="s">
        <v>137</v>
      </c>
      <c r="B27" s="165"/>
      <c r="C27" s="165"/>
      <c r="D27" s="165"/>
      <c r="E27" s="165"/>
      <c r="F27" s="165"/>
      <c r="G27" s="165"/>
      <c r="H27" s="165"/>
      <c r="I27" s="165"/>
      <c r="J27" s="165"/>
      <c r="K27" s="165"/>
      <c r="L27" s="141"/>
      <c r="M27" s="141"/>
      <c r="N27" s="141"/>
      <c r="O27" s="141"/>
      <c r="P27" s="141"/>
      <c r="Q27" s="141"/>
      <c r="R27" s="141"/>
      <c r="S27" s="141"/>
      <c r="T27" s="141"/>
      <c r="U27" s="141"/>
      <c r="V27" s="141"/>
      <c r="W27" s="141"/>
      <c r="X27" s="141"/>
    </row>
    <row r="28" spans="1:24" ht="79.5" customHeight="1">
      <c r="A28" s="79">
        <v>1</v>
      </c>
      <c r="B28" s="80" t="s">
        <v>125</v>
      </c>
      <c r="C28" s="80" t="s">
        <v>143</v>
      </c>
      <c r="D28" s="161"/>
      <c r="E28" s="162"/>
      <c r="F28" s="162"/>
      <c r="G28" s="162"/>
      <c r="H28" s="162"/>
      <c r="I28" s="162"/>
      <c r="J28" s="162"/>
      <c r="K28" s="162"/>
      <c r="L28" s="141"/>
      <c r="M28" s="141"/>
      <c r="N28" s="141"/>
      <c r="O28" s="141"/>
      <c r="P28" s="141"/>
      <c r="Q28" s="141"/>
      <c r="R28" s="141"/>
      <c r="S28" s="141"/>
      <c r="T28" s="141"/>
      <c r="U28" s="141"/>
      <c r="V28" s="141"/>
      <c r="W28" s="141"/>
      <c r="X28" s="141"/>
    </row>
    <row r="29" spans="1:24" ht="75">
      <c r="A29" s="79">
        <v>2</v>
      </c>
      <c r="B29" s="80" t="s">
        <v>138</v>
      </c>
      <c r="C29" s="80" t="s">
        <v>144</v>
      </c>
      <c r="D29" s="161"/>
      <c r="E29" s="162"/>
      <c r="F29" s="162"/>
      <c r="G29" s="162"/>
      <c r="H29" s="162"/>
      <c r="I29" s="162"/>
      <c r="J29" s="162"/>
      <c r="K29" s="162"/>
      <c r="L29" s="141"/>
      <c r="M29" s="141"/>
      <c r="N29" s="141"/>
      <c r="O29" s="141"/>
      <c r="P29" s="141"/>
      <c r="Q29" s="141"/>
      <c r="R29" s="141"/>
      <c r="S29" s="141"/>
      <c r="T29" s="141"/>
      <c r="U29" s="141"/>
      <c r="V29" s="141"/>
      <c r="W29" s="141"/>
      <c r="X29" s="141"/>
    </row>
    <row r="30" spans="1:24" ht="42" customHeight="1">
      <c r="A30" s="79">
        <v>3</v>
      </c>
      <c r="B30" s="80" t="s">
        <v>139</v>
      </c>
      <c r="C30" s="80" t="s">
        <v>145</v>
      </c>
      <c r="D30" s="161"/>
      <c r="E30" s="162"/>
      <c r="F30" s="162"/>
      <c r="G30" s="162"/>
      <c r="H30" s="162"/>
      <c r="I30" s="162"/>
      <c r="J30" s="162"/>
      <c r="K30" s="162"/>
      <c r="L30" s="141"/>
      <c r="M30" s="141"/>
      <c r="N30" s="141"/>
      <c r="O30" s="141"/>
      <c r="P30" s="141"/>
      <c r="Q30" s="141"/>
      <c r="R30" s="141"/>
      <c r="S30" s="141"/>
      <c r="T30" s="141"/>
      <c r="U30" s="141"/>
      <c r="V30" s="141"/>
      <c r="W30" s="141"/>
      <c r="X30" s="141"/>
    </row>
    <row r="31" spans="1:24" ht="13">
      <c r="A31" s="164" t="s">
        <v>65</v>
      </c>
      <c r="B31" s="165"/>
      <c r="C31" s="165"/>
      <c r="D31" s="165"/>
      <c r="E31" s="165"/>
      <c r="F31" s="165"/>
      <c r="G31" s="165"/>
      <c r="H31" s="165"/>
      <c r="I31" s="165"/>
      <c r="J31" s="165"/>
      <c r="K31" s="165"/>
      <c r="L31" s="141"/>
      <c r="M31" s="141"/>
      <c r="N31" s="141"/>
      <c r="O31" s="141"/>
      <c r="P31" s="141"/>
      <c r="Q31" s="141"/>
      <c r="R31" s="141"/>
      <c r="S31" s="141"/>
      <c r="T31" s="141"/>
      <c r="U31" s="141"/>
      <c r="V31" s="141"/>
      <c r="W31" s="141"/>
      <c r="X31" s="141"/>
    </row>
    <row r="32" spans="1:24" ht="163.5" customHeight="1">
      <c r="A32" s="79">
        <v>1</v>
      </c>
      <c r="B32" s="80" t="s">
        <v>126</v>
      </c>
      <c r="C32" s="80" t="s">
        <v>146</v>
      </c>
      <c r="D32" s="166"/>
      <c r="E32" s="167"/>
      <c r="F32" s="167"/>
      <c r="G32" s="167"/>
      <c r="H32" s="167"/>
      <c r="I32" s="167"/>
      <c r="J32" s="167"/>
      <c r="K32" s="167"/>
      <c r="L32" s="141"/>
      <c r="M32" s="141"/>
      <c r="N32" s="141"/>
      <c r="O32" s="141"/>
      <c r="P32" s="141"/>
      <c r="Q32" s="141"/>
      <c r="R32" s="141"/>
      <c r="S32" s="141"/>
      <c r="T32" s="141"/>
      <c r="U32" s="141"/>
      <c r="V32" s="141"/>
      <c r="W32" s="141"/>
      <c r="X32" s="141"/>
    </row>
    <row r="33" spans="1:24" ht="13">
      <c r="A33" s="168" t="s">
        <v>140</v>
      </c>
      <c r="B33" s="169"/>
      <c r="C33" s="169"/>
      <c r="D33" s="169"/>
      <c r="E33" s="169"/>
      <c r="F33" s="169"/>
      <c r="G33" s="169"/>
      <c r="H33" s="169"/>
      <c r="I33" s="169"/>
      <c r="J33" s="169"/>
      <c r="K33" s="169"/>
      <c r="L33" s="141"/>
      <c r="M33" s="141"/>
      <c r="N33" s="141"/>
      <c r="O33" s="141"/>
      <c r="P33" s="141"/>
      <c r="Q33" s="141"/>
      <c r="R33" s="141"/>
      <c r="S33" s="141"/>
      <c r="T33" s="141"/>
      <c r="U33" s="141"/>
      <c r="V33" s="141"/>
      <c r="W33" s="141"/>
      <c r="X33" s="141"/>
    </row>
    <row r="34" spans="1:24" ht="50">
      <c r="A34" s="79">
        <v>1</v>
      </c>
      <c r="B34" s="80" t="s">
        <v>127</v>
      </c>
      <c r="C34" s="80" t="s">
        <v>147</v>
      </c>
      <c r="D34" s="161"/>
      <c r="E34" s="162"/>
      <c r="F34" s="162"/>
      <c r="G34" s="162"/>
      <c r="H34" s="162"/>
      <c r="I34" s="162"/>
      <c r="J34" s="162"/>
      <c r="K34" s="162"/>
      <c r="L34" s="141"/>
      <c r="M34" s="141"/>
      <c r="N34" s="141"/>
      <c r="O34" s="141"/>
      <c r="P34" s="141"/>
      <c r="Q34" s="141"/>
      <c r="R34" s="141"/>
      <c r="S34" s="141"/>
      <c r="T34" s="141"/>
      <c r="U34" s="141"/>
      <c r="V34" s="141"/>
      <c r="W34" s="141"/>
      <c r="X34" s="141"/>
    </row>
    <row r="35" spans="1:24" ht="39" customHeight="1">
      <c r="A35" s="79">
        <v>2</v>
      </c>
      <c r="B35" s="80" t="s">
        <v>128</v>
      </c>
      <c r="C35" s="170" t="s">
        <v>165</v>
      </c>
      <c r="D35" s="161"/>
      <c r="E35" s="162"/>
      <c r="F35" s="162"/>
      <c r="G35" s="162"/>
      <c r="H35" s="162"/>
      <c r="I35" s="162"/>
      <c r="J35" s="162"/>
      <c r="K35" s="162"/>
      <c r="L35" s="141"/>
      <c r="M35" s="141"/>
      <c r="N35" s="141"/>
      <c r="O35" s="141"/>
      <c r="P35" s="141"/>
      <c r="Q35" s="141"/>
      <c r="R35" s="141"/>
      <c r="S35" s="141"/>
      <c r="T35" s="141"/>
      <c r="U35" s="141"/>
      <c r="V35" s="141"/>
      <c r="W35" s="141"/>
      <c r="X35" s="141"/>
    </row>
    <row r="36" spans="1:24" ht="62.5">
      <c r="A36" s="79">
        <v>3</v>
      </c>
      <c r="B36" s="80" t="s">
        <v>112</v>
      </c>
      <c r="C36" s="171"/>
      <c r="D36" s="161"/>
      <c r="E36" s="162"/>
      <c r="F36" s="162"/>
      <c r="G36" s="162"/>
      <c r="H36" s="162"/>
      <c r="I36" s="162"/>
      <c r="J36" s="162"/>
      <c r="K36" s="162"/>
      <c r="L36" s="141"/>
      <c r="M36" s="141"/>
      <c r="N36" s="141"/>
      <c r="O36" s="141"/>
      <c r="P36" s="141"/>
      <c r="Q36" s="141"/>
      <c r="R36" s="141"/>
      <c r="S36" s="141"/>
      <c r="T36" s="141"/>
      <c r="U36" s="141"/>
      <c r="V36" s="141"/>
      <c r="W36" s="141"/>
      <c r="X36" s="141"/>
    </row>
    <row r="37" spans="1:24" ht="13">
      <c r="A37" s="83" t="s">
        <v>66</v>
      </c>
      <c r="B37" s="83"/>
      <c r="C37" s="84"/>
      <c r="D37" s="85"/>
      <c r="E37" s="86"/>
      <c r="F37" s="86"/>
      <c r="G37" s="86"/>
      <c r="H37" s="86"/>
      <c r="I37" s="86"/>
      <c r="J37" s="86"/>
      <c r="K37" s="86"/>
      <c r="L37" s="141"/>
      <c r="M37" s="141"/>
      <c r="N37" s="141"/>
      <c r="O37" s="141"/>
      <c r="P37" s="141"/>
      <c r="Q37" s="141"/>
      <c r="R37" s="141"/>
      <c r="S37" s="141"/>
      <c r="T37" s="141"/>
      <c r="U37" s="141"/>
      <c r="V37" s="141"/>
      <c r="W37" s="141"/>
      <c r="X37" s="141"/>
    </row>
    <row r="38" spans="1:24" ht="100">
      <c r="A38" s="79">
        <v>1</v>
      </c>
      <c r="B38" s="80" t="s">
        <v>148</v>
      </c>
      <c r="C38" s="80" t="s">
        <v>166</v>
      </c>
      <c r="D38" s="163"/>
      <c r="E38" s="163"/>
      <c r="F38" s="163"/>
      <c r="G38" s="163"/>
      <c r="H38" s="163"/>
      <c r="I38" s="163"/>
      <c r="J38" s="163"/>
      <c r="K38" s="163"/>
      <c r="L38" s="141"/>
      <c r="M38" s="141"/>
      <c r="N38" s="141"/>
      <c r="O38" s="141"/>
      <c r="P38" s="141"/>
      <c r="Q38" s="141"/>
      <c r="R38" s="141"/>
      <c r="S38" s="141"/>
      <c r="T38" s="141"/>
      <c r="U38" s="141"/>
      <c r="V38" s="141"/>
      <c r="W38" s="141"/>
      <c r="X38" s="141"/>
    </row>
    <row r="39" spans="1:24">
      <c r="B39" s="88"/>
      <c r="C39" s="88"/>
    </row>
    <row r="40" spans="1:24">
      <c r="B40" s="73"/>
    </row>
  </sheetData>
  <sheetProtection sheet="1" objects="1" scenarios="1"/>
  <mergeCells count="29">
    <mergeCell ref="A17:D17"/>
    <mergeCell ref="A7:D7"/>
    <mergeCell ref="A16:D16"/>
    <mergeCell ref="A8:C8"/>
    <mergeCell ref="A9:C9"/>
    <mergeCell ref="A10:C10"/>
    <mergeCell ref="A11:C11"/>
    <mergeCell ref="A12:C12"/>
    <mergeCell ref="A13:C13"/>
    <mergeCell ref="A14:C14"/>
    <mergeCell ref="A15:C15"/>
    <mergeCell ref="A1:D1"/>
    <mergeCell ref="A2:D3"/>
    <mergeCell ref="A4:D4"/>
    <mergeCell ref="A5:D5"/>
    <mergeCell ref="A6:D6"/>
    <mergeCell ref="A27:K27"/>
    <mergeCell ref="A18:D18"/>
    <mergeCell ref="A20:B20"/>
    <mergeCell ref="A21:K21"/>
    <mergeCell ref="A25:C25"/>
    <mergeCell ref="D22:K26"/>
    <mergeCell ref="D28:K30"/>
    <mergeCell ref="D38:K38"/>
    <mergeCell ref="A31:K31"/>
    <mergeCell ref="D32:K32"/>
    <mergeCell ref="A33:K33"/>
    <mergeCell ref="D34:K36"/>
    <mergeCell ref="C35:C36"/>
  </mergeCells>
  <hyperlinks>
    <hyperlink ref="A16:D16" location="'Automated scores'!A1" display="7. Automated scores" xr:uid="{00000000-0004-0000-0000-000000000000}"/>
    <hyperlink ref="A7:D7" location="'PI 2.1.1 PSA'!A1" display="3. PI 2.1.1 PSA " xr:uid="{00000000-0004-0000-0000-000004000000}"/>
    <hyperlink ref="A6:D6" location="'PI 1.1.1 PSA'!A1" display="2. PI 1.1.1 PSA " xr:uid="{00000000-0004-0000-0000-000005000000}"/>
    <hyperlink ref="A8:C8" location="'PI 2.2.1 PSA (Fish + Inv +Amph)'!A1" display="4. PI 2.2.1 PSA (Fish + Inv +Amph)" xr:uid="{E056E195-9DD0-4EFE-9454-A9511EC76A19}"/>
    <hyperlink ref="A9:C9" location="'PI 2.2.1 PSA (birds)'!A1" display="5. PI 2.2.1 PSA (birds)" xr:uid="{F76C5F09-57A9-4895-9557-9E7AC42C4888}"/>
    <hyperlink ref="A10:C10" location="'PI 2.2.1 PSA (myst + siren)'!A1" display="6. PI 2.2.1 PSA (myst + siren)" xr:uid="{F66E78D4-C24C-4A23-AF61-F4DEEAA697E7}"/>
    <hyperlink ref="A11:C11" location="'PI 2.2.1 PSA (odontocetes)'!A1" display="7. PI 2.2.1 PSA (odontocetes)" xr:uid="{9B2D57C9-2BDE-4457-99A6-5E5478CB479A}"/>
    <hyperlink ref="A12:C12" location="'PI 2.2.1 PSA (pinnipeds+otters)'!A1" display="8. PI 2.2.1 PSA (pinnipeds+otters)" xr:uid="{B49B8FCF-88B9-48CE-94E0-E974232C5E25}"/>
    <hyperlink ref="A13:C13" location="'PI 2.2.1 PSA (turtles)'!A1" display="9. PI 2.2.1 PSA (turtles)" xr:uid="{885F29AA-3D5E-4640-9614-1D3718F10169}"/>
    <hyperlink ref="A14:C14" location="'PI 2.2.1 PSA (Sea snakes)'!A1" display="10. PI 2.2.1 PSA (Sea snakes)" xr:uid="{3E902FDE-778C-43BF-B954-06DDAAE587F4}"/>
    <hyperlink ref="A15:C15" location="'PI 2.3.1 CSA'!A1" display="11. PI 2.3.1 CSA" xr:uid="{77A85227-7009-4A07-8328-57156520A1BD}"/>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5092B-C8AC-48FF-B5C7-E969AA876D66}">
  <dimension ref="A1:AB347"/>
  <sheetViews>
    <sheetView zoomScaleNormal="100" workbookViewId="0">
      <selection sqref="A1:D1"/>
    </sheetView>
  </sheetViews>
  <sheetFormatPr defaultColWidth="0" defaultRowHeight="10" zeroHeight="1"/>
  <cols>
    <col min="1" max="1" width="8.453125" style="10" customWidth="1"/>
    <col min="2" max="2" width="15.54296875" style="2" customWidth="1"/>
    <col min="3" max="4" width="15.54296875" style="7" customWidth="1"/>
    <col min="5" max="6" width="5.54296875" style="1" customWidth="1"/>
    <col min="7" max="7" width="8.7265625" style="1" customWidth="1"/>
    <col min="8" max="13" width="5.54296875" style="1" customWidth="1"/>
    <col min="14" max="14" width="5.54296875" style="2" customWidth="1"/>
    <col min="15" max="16" width="7.54296875" style="2" customWidth="1"/>
    <col min="17" max="17" width="2.54296875" style="2" customWidth="1"/>
    <col min="18" max="18" width="11.453125" style="2" hidden="1" customWidth="1"/>
    <col min="19" max="16384" width="9.1796875" style="2" hidden="1"/>
  </cols>
  <sheetData>
    <row r="1" spans="1:25" ht="12.5">
      <c r="A1" s="222"/>
      <c r="B1" s="220"/>
      <c r="C1" s="220"/>
      <c r="D1" s="221"/>
      <c r="E1" s="219" t="s">
        <v>15</v>
      </c>
      <c r="F1" s="220"/>
      <c r="G1" s="221"/>
      <c r="H1" s="215" t="s">
        <v>16</v>
      </c>
      <c r="I1" s="215"/>
      <c r="J1" s="215"/>
      <c r="K1" s="215"/>
      <c r="L1" s="215"/>
      <c r="M1" s="6"/>
      <c r="N1" s="216"/>
      <c r="O1" s="217"/>
      <c r="P1" s="218"/>
    </row>
    <row r="2" spans="1:25" ht="120" customHeight="1">
      <c r="A2" s="108" t="s">
        <v>26</v>
      </c>
      <c r="B2" s="95" t="s">
        <v>23</v>
      </c>
      <c r="C2" s="95" t="s">
        <v>24</v>
      </c>
      <c r="D2" s="95" t="s">
        <v>25</v>
      </c>
      <c r="E2" s="89" t="s">
        <v>0</v>
      </c>
      <c r="F2" s="89" t="s">
        <v>2</v>
      </c>
      <c r="G2" s="90" t="s">
        <v>6</v>
      </c>
      <c r="H2" s="97" t="s">
        <v>7</v>
      </c>
      <c r="I2" s="91" t="s">
        <v>8</v>
      </c>
      <c r="J2" s="91" t="s">
        <v>9</v>
      </c>
      <c r="K2" s="99" t="s">
        <v>10</v>
      </c>
      <c r="L2" s="92" t="s">
        <v>11</v>
      </c>
      <c r="M2" s="93" t="s">
        <v>12</v>
      </c>
      <c r="N2" s="110" t="s">
        <v>91</v>
      </c>
      <c r="O2" s="111" t="s">
        <v>13</v>
      </c>
      <c r="P2" s="114" t="s">
        <v>14</v>
      </c>
      <c r="S2" s="14"/>
      <c r="T2" s="14" t="s">
        <v>43</v>
      </c>
      <c r="U2" s="14" t="s">
        <v>42</v>
      </c>
      <c r="V2" s="14">
        <v>1</v>
      </c>
      <c r="W2" s="14">
        <v>2</v>
      </c>
      <c r="X2" s="14">
        <v>3</v>
      </c>
      <c r="Y2" s="14">
        <v>4</v>
      </c>
    </row>
    <row r="3" spans="1:25" ht="9.75" customHeight="1">
      <c r="A3" s="135"/>
      <c r="C3" s="2"/>
      <c r="D3" s="2"/>
      <c r="E3" s="72"/>
      <c r="F3" s="72"/>
      <c r="G3" s="98" t="str">
        <f>IF(COUNT(E3:F3)&gt;1,AVERAGE(E3:F3),"")</f>
        <v/>
      </c>
      <c r="H3" s="72"/>
      <c r="I3" s="72"/>
      <c r="J3" s="72"/>
      <c r="K3" s="72"/>
      <c r="L3" s="100" t="str">
        <f>IF(COUNT(H3:K3)&gt;3,((H3*I3*J3*K3)-1)/40+1,"")</f>
        <v/>
      </c>
      <c r="M3" s="102" t="str">
        <f>IFERROR(IF(L3="","",((G3^2+L3^2)^0.5)),"")</f>
        <v/>
      </c>
      <c r="N3" s="48" t="str">
        <f t="shared" ref="N3:N34" si="0">IF(ISBLANK(A3),"",IFERROR(ROUND(IF(M3="","",-11.965*M3^2+32.28*M3+78.259),0),""))</f>
        <v/>
      </c>
      <c r="O3" s="1" t="str">
        <f>IF(N3="","",IF(N3&lt;60,"High",IF(N3&gt;=80,"Low","Med")))</f>
        <v/>
      </c>
      <c r="P3" s="49" t="str">
        <f>IF(N3="","",IF(N3&lt;60,"&lt;60", IF(N3&gt;=80, "≥80", "60-79")))</f>
        <v/>
      </c>
      <c r="R3" s="4"/>
      <c r="S3" s="36" t="str">
        <f>N3</f>
        <v/>
      </c>
      <c r="T3" s="14" t="str">
        <f>IF(S3="","",ROUND(S3,0))</f>
        <v/>
      </c>
      <c r="U3" s="14" t="str">
        <f>IF(T3="","",IF(T3&lt;70,1,IF(T3&lt;80,2,IF(T3&lt;90,3,4))))</f>
        <v/>
      </c>
      <c r="V3" s="37" t="str">
        <f>IF(U3="","",IF($U3=V$2,"1","0"))</f>
        <v/>
      </c>
      <c r="W3" s="37" t="str">
        <f>IF(V3="","",IF($U3=W$2,"1","0"))</f>
        <v/>
      </c>
      <c r="X3" s="37" t="str">
        <f>IF(W3="","",IF($U3=X$2,"1","0"))</f>
        <v/>
      </c>
      <c r="Y3" s="37" t="str">
        <f>IF(X3="","",IF($U3=Y$2,"1","0"))</f>
        <v/>
      </c>
    </row>
    <row r="4" spans="1:25" ht="9.75" customHeight="1">
      <c r="A4" s="135"/>
      <c r="C4" s="2"/>
      <c r="D4" s="2"/>
      <c r="E4" s="72"/>
      <c r="F4" s="72"/>
      <c r="G4" s="98" t="str">
        <f t="shared" ref="G4:G53" si="1">IF(COUNT(E4:F4)&gt;1,AVERAGE(E4:F4),"")</f>
        <v/>
      </c>
      <c r="H4" s="72"/>
      <c r="I4" s="72"/>
      <c r="J4" s="72"/>
      <c r="K4" s="72"/>
      <c r="L4" s="100" t="str">
        <f t="shared" ref="L4:L53" si="2">IF(COUNT(H4:K4)&gt;3,((H4*I4*J4*K4)-1)/40+1,"")</f>
        <v/>
      </c>
      <c r="M4" s="102" t="str">
        <f t="shared" ref="M4:M53" si="3">IFERROR(IF(L4="","",((G4^2+L4^2)^0.5)),"")</f>
        <v/>
      </c>
      <c r="N4" s="48" t="str">
        <f t="shared" si="0"/>
        <v/>
      </c>
      <c r="O4" s="1" t="str">
        <f t="shared" ref="O4:O53" si="4">IF(N4="","",IF(N4&lt;60,"High",IF(N4&gt;=80,"Low","Med")))</f>
        <v/>
      </c>
      <c r="P4" s="49" t="str">
        <f t="shared" ref="P4:P53" si="5">IF(N4="","",IF(N4&lt;60,"&lt;60", IF(N4&gt;=80, "≥80", "60-79")))</f>
        <v/>
      </c>
      <c r="Q4" s="3"/>
      <c r="R4" s="3"/>
      <c r="S4" s="36" t="str">
        <f t="shared" ref="S4:S53" si="6">N4</f>
        <v/>
      </c>
      <c r="T4" s="14" t="str">
        <f t="shared" ref="T4:T53" si="7">IF(S4="","",ROUND(S4,0))</f>
        <v/>
      </c>
      <c r="U4" s="14" t="str">
        <f t="shared" ref="U4:U53" si="8">IF(T4="","",IF(T4="","",IF(T4&lt;70,1,IF(T4&lt;80,2,IF(T4&lt;90,3,4)))))</f>
        <v/>
      </c>
      <c r="V4" s="37" t="str">
        <f t="shared" ref="V4:Y30" si="9">IF(U4="","",IF($U4=V$2,"1","0"))</f>
        <v/>
      </c>
      <c r="W4" s="37" t="str">
        <f t="shared" si="9"/>
        <v/>
      </c>
      <c r="X4" s="37" t="str">
        <f t="shared" si="9"/>
        <v/>
      </c>
      <c r="Y4" s="37" t="str">
        <f t="shared" si="9"/>
        <v/>
      </c>
    </row>
    <row r="5" spans="1:25" ht="9.75" customHeight="1">
      <c r="A5" s="135"/>
      <c r="C5" s="2"/>
      <c r="D5" s="2"/>
      <c r="E5" s="72"/>
      <c r="F5" s="72"/>
      <c r="G5" s="98" t="str">
        <f t="shared" si="1"/>
        <v/>
      </c>
      <c r="H5" s="72"/>
      <c r="I5" s="72"/>
      <c r="J5" s="72"/>
      <c r="K5" s="72"/>
      <c r="L5" s="100" t="str">
        <f t="shared" si="2"/>
        <v/>
      </c>
      <c r="M5" s="102" t="str">
        <f t="shared" si="3"/>
        <v/>
      </c>
      <c r="N5" s="48" t="str">
        <f t="shared" si="0"/>
        <v/>
      </c>
      <c r="O5" s="1" t="str">
        <f t="shared" si="4"/>
        <v/>
      </c>
      <c r="P5" s="49" t="str">
        <f t="shared" si="5"/>
        <v/>
      </c>
      <c r="Q5" s="3"/>
      <c r="R5" s="3"/>
      <c r="S5" s="36" t="str">
        <f t="shared" si="6"/>
        <v/>
      </c>
      <c r="T5" s="14" t="str">
        <f t="shared" si="7"/>
        <v/>
      </c>
      <c r="U5" s="14" t="str">
        <f t="shared" si="8"/>
        <v/>
      </c>
      <c r="V5" s="14" t="str">
        <f t="shared" si="9"/>
        <v/>
      </c>
      <c r="W5" s="14" t="str">
        <f t="shared" si="9"/>
        <v/>
      </c>
      <c r="X5" s="14" t="str">
        <f t="shared" si="9"/>
        <v/>
      </c>
      <c r="Y5" s="14" t="str">
        <f t="shared" si="9"/>
        <v/>
      </c>
    </row>
    <row r="6" spans="1:25" ht="9.75" customHeight="1">
      <c r="A6" s="135"/>
      <c r="C6" s="2"/>
      <c r="D6" s="2"/>
      <c r="E6" s="72"/>
      <c r="F6" s="72"/>
      <c r="G6" s="98" t="str">
        <f t="shared" si="1"/>
        <v/>
      </c>
      <c r="H6" s="72"/>
      <c r="I6" s="72"/>
      <c r="J6" s="72"/>
      <c r="K6" s="72"/>
      <c r="L6" s="100" t="str">
        <f t="shared" si="2"/>
        <v/>
      </c>
      <c r="M6" s="102" t="str">
        <f t="shared" si="3"/>
        <v/>
      </c>
      <c r="N6" s="48" t="str">
        <f t="shared" si="0"/>
        <v/>
      </c>
      <c r="O6" s="1" t="str">
        <f t="shared" si="4"/>
        <v/>
      </c>
      <c r="P6" s="49" t="str">
        <f t="shared" si="5"/>
        <v/>
      </c>
      <c r="Q6" s="3"/>
      <c r="R6" s="3"/>
      <c r="S6" s="36" t="str">
        <f t="shared" si="6"/>
        <v/>
      </c>
      <c r="T6" s="14" t="str">
        <f t="shared" si="7"/>
        <v/>
      </c>
      <c r="U6" s="14" t="str">
        <f t="shared" si="8"/>
        <v/>
      </c>
      <c r="V6" s="14" t="str">
        <f t="shared" si="9"/>
        <v/>
      </c>
      <c r="W6" s="14" t="str">
        <f t="shared" si="9"/>
        <v/>
      </c>
      <c r="X6" s="14" t="str">
        <f t="shared" si="9"/>
        <v/>
      </c>
      <c r="Y6" s="14" t="str">
        <f t="shared" si="9"/>
        <v/>
      </c>
    </row>
    <row r="7" spans="1:25" ht="9.75" customHeight="1">
      <c r="A7" s="135"/>
      <c r="C7" s="2"/>
      <c r="D7" s="2"/>
      <c r="E7" s="72"/>
      <c r="F7" s="72"/>
      <c r="G7" s="98" t="str">
        <f t="shared" si="1"/>
        <v/>
      </c>
      <c r="H7" s="72"/>
      <c r="I7" s="72"/>
      <c r="J7" s="72"/>
      <c r="K7" s="72"/>
      <c r="L7" s="100" t="str">
        <f t="shared" si="2"/>
        <v/>
      </c>
      <c r="M7" s="102" t="str">
        <f t="shared" si="3"/>
        <v/>
      </c>
      <c r="N7" s="48" t="str">
        <f t="shared" si="0"/>
        <v/>
      </c>
      <c r="O7" s="1" t="str">
        <f t="shared" si="4"/>
        <v/>
      </c>
      <c r="P7" s="49" t="str">
        <f t="shared" si="5"/>
        <v/>
      </c>
      <c r="Q7" s="3"/>
      <c r="R7" s="3"/>
      <c r="S7" s="36" t="str">
        <f t="shared" si="6"/>
        <v/>
      </c>
      <c r="T7" s="14" t="str">
        <f t="shared" si="7"/>
        <v/>
      </c>
      <c r="U7" s="14" t="str">
        <f t="shared" si="8"/>
        <v/>
      </c>
      <c r="V7" s="14" t="str">
        <f t="shared" si="9"/>
        <v/>
      </c>
      <c r="W7" s="14" t="str">
        <f t="shared" si="9"/>
        <v/>
      </c>
      <c r="X7" s="14" t="str">
        <f t="shared" si="9"/>
        <v/>
      </c>
      <c r="Y7" s="14" t="str">
        <f t="shared" si="9"/>
        <v/>
      </c>
    </row>
    <row r="8" spans="1:25" ht="9.75" customHeight="1">
      <c r="A8" s="135"/>
      <c r="C8" s="2"/>
      <c r="D8" s="2"/>
      <c r="E8" s="72"/>
      <c r="F8" s="72"/>
      <c r="G8" s="98" t="str">
        <f t="shared" si="1"/>
        <v/>
      </c>
      <c r="H8" s="72"/>
      <c r="I8" s="72"/>
      <c r="J8" s="72"/>
      <c r="K8" s="72"/>
      <c r="L8" s="100" t="str">
        <f t="shared" si="2"/>
        <v/>
      </c>
      <c r="M8" s="102" t="str">
        <f t="shared" si="3"/>
        <v/>
      </c>
      <c r="N8" s="48" t="str">
        <f t="shared" si="0"/>
        <v/>
      </c>
      <c r="O8" s="1" t="str">
        <f t="shared" si="4"/>
        <v/>
      </c>
      <c r="P8" s="49" t="str">
        <f t="shared" si="5"/>
        <v/>
      </c>
      <c r="Q8" s="3"/>
      <c r="R8" s="3"/>
      <c r="S8" s="36" t="str">
        <f t="shared" si="6"/>
        <v/>
      </c>
      <c r="T8" s="14" t="str">
        <f t="shared" si="7"/>
        <v/>
      </c>
      <c r="U8" s="14" t="str">
        <f t="shared" si="8"/>
        <v/>
      </c>
      <c r="V8" s="14" t="str">
        <f t="shared" si="9"/>
        <v/>
      </c>
      <c r="W8" s="14" t="str">
        <f t="shared" si="9"/>
        <v/>
      </c>
      <c r="X8" s="14" t="str">
        <f t="shared" si="9"/>
        <v/>
      </c>
      <c r="Y8" s="14" t="str">
        <f t="shared" si="9"/>
        <v/>
      </c>
    </row>
    <row r="9" spans="1:25" ht="9.75" customHeight="1">
      <c r="A9" s="135"/>
      <c r="C9" s="2"/>
      <c r="D9" s="2"/>
      <c r="E9" s="72"/>
      <c r="F9" s="72"/>
      <c r="G9" s="98" t="str">
        <f t="shared" si="1"/>
        <v/>
      </c>
      <c r="H9" s="72"/>
      <c r="I9" s="72"/>
      <c r="J9" s="72"/>
      <c r="K9" s="72"/>
      <c r="L9" s="100" t="str">
        <f t="shared" si="2"/>
        <v/>
      </c>
      <c r="M9" s="102" t="str">
        <f t="shared" si="3"/>
        <v/>
      </c>
      <c r="N9" s="48" t="str">
        <f t="shared" si="0"/>
        <v/>
      </c>
      <c r="O9" s="1" t="str">
        <f t="shared" si="4"/>
        <v/>
      </c>
      <c r="P9" s="49" t="str">
        <f t="shared" si="5"/>
        <v/>
      </c>
      <c r="Q9" s="3"/>
      <c r="R9" s="3"/>
      <c r="S9" s="36" t="str">
        <f t="shared" si="6"/>
        <v/>
      </c>
      <c r="T9" s="14" t="str">
        <f t="shared" si="7"/>
        <v/>
      </c>
      <c r="U9" s="14" t="str">
        <f t="shared" si="8"/>
        <v/>
      </c>
      <c r="V9" s="14" t="str">
        <f t="shared" si="9"/>
        <v/>
      </c>
      <c r="W9" s="14" t="str">
        <f t="shared" si="9"/>
        <v/>
      </c>
      <c r="X9" s="14" t="str">
        <f t="shared" si="9"/>
        <v/>
      </c>
      <c r="Y9" s="14" t="str">
        <f t="shared" si="9"/>
        <v/>
      </c>
    </row>
    <row r="10" spans="1:25" ht="9.75" customHeight="1">
      <c r="A10" s="135"/>
      <c r="C10" s="2"/>
      <c r="D10" s="2"/>
      <c r="E10" s="72"/>
      <c r="F10" s="72"/>
      <c r="G10" s="98" t="str">
        <f t="shared" si="1"/>
        <v/>
      </c>
      <c r="H10" s="72"/>
      <c r="I10" s="72"/>
      <c r="J10" s="72"/>
      <c r="K10" s="72"/>
      <c r="L10" s="100" t="str">
        <f t="shared" si="2"/>
        <v/>
      </c>
      <c r="M10" s="102" t="str">
        <f t="shared" si="3"/>
        <v/>
      </c>
      <c r="N10" s="48" t="str">
        <f t="shared" si="0"/>
        <v/>
      </c>
      <c r="O10" s="1" t="str">
        <f t="shared" si="4"/>
        <v/>
      </c>
      <c r="P10" s="49" t="str">
        <f t="shared" si="5"/>
        <v/>
      </c>
      <c r="Q10" s="3"/>
      <c r="R10" s="3"/>
      <c r="S10" s="36" t="str">
        <f t="shared" si="6"/>
        <v/>
      </c>
      <c r="T10" s="14" t="str">
        <f t="shared" si="7"/>
        <v/>
      </c>
      <c r="U10" s="14" t="str">
        <f t="shared" si="8"/>
        <v/>
      </c>
      <c r="V10" s="14" t="str">
        <f t="shared" si="9"/>
        <v/>
      </c>
      <c r="W10" s="14" t="str">
        <f t="shared" si="9"/>
        <v/>
      </c>
      <c r="X10" s="14" t="str">
        <f t="shared" si="9"/>
        <v/>
      </c>
      <c r="Y10" s="14" t="str">
        <f t="shared" si="9"/>
        <v/>
      </c>
    </row>
    <row r="11" spans="1:25" ht="9.75" customHeight="1">
      <c r="A11" s="135"/>
      <c r="C11" s="2"/>
      <c r="D11" s="2"/>
      <c r="E11" s="133"/>
      <c r="F11" s="133"/>
      <c r="G11" s="98" t="str">
        <f t="shared" si="1"/>
        <v/>
      </c>
      <c r="H11" s="72"/>
      <c r="I11" s="72"/>
      <c r="J11" s="72"/>
      <c r="K11" s="72"/>
      <c r="L11" s="100" t="str">
        <f t="shared" si="2"/>
        <v/>
      </c>
      <c r="M11" s="102" t="str">
        <f t="shared" si="3"/>
        <v/>
      </c>
      <c r="N11" s="48" t="str">
        <f t="shared" si="0"/>
        <v/>
      </c>
      <c r="O11" s="1" t="str">
        <f t="shared" si="4"/>
        <v/>
      </c>
      <c r="P11" s="49" t="str">
        <f t="shared" si="5"/>
        <v/>
      </c>
      <c r="Q11" s="3"/>
      <c r="R11" s="3"/>
      <c r="S11" s="36" t="str">
        <f t="shared" si="6"/>
        <v/>
      </c>
      <c r="T11" s="14" t="str">
        <f t="shared" si="7"/>
        <v/>
      </c>
      <c r="U11" s="14" t="str">
        <f t="shared" si="8"/>
        <v/>
      </c>
      <c r="V11" s="14" t="str">
        <f t="shared" si="9"/>
        <v/>
      </c>
      <c r="W11" s="14" t="str">
        <f t="shared" si="9"/>
        <v/>
      </c>
      <c r="X11" s="14" t="str">
        <f t="shared" si="9"/>
        <v/>
      </c>
      <c r="Y11" s="14" t="str">
        <f t="shared" si="9"/>
        <v/>
      </c>
    </row>
    <row r="12" spans="1:25" ht="9.75" customHeight="1">
      <c r="A12" s="135"/>
      <c r="C12" s="2"/>
      <c r="D12" s="2"/>
      <c r="E12" s="61"/>
      <c r="F12" s="61"/>
      <c r="G12" s="98" t="str">
        <f t="shared" si="1"/>
        <v/>
      </c>
      <c r="H12" s="72"/>
      <c r="I12" s="72"/>
      <c r="J12" s="72"/>
      <c r="K12" s="72"/>
      <c r="L12" s="100" t="str">
        <f t="shared" si="2"/>
        <v/>
      </c>
      <c r="M12" s="102" t="str">
        <f t="shared" si="3"/>
        <v/>
      </c>
      <c r="N12" s="48" t="str">
        <f t="shared" si="0"/>
        <v/>
      </c>
      <c r="O12" s="1" t="str">
        <f t="shared" si="4"/>
        <v/>
      </c>
      <c r="P12" s="49" t="str">
        <f t="shared" si="5"/>
        <v/>
      </c>
      <c r="Q12" s="3"/>
      <c r="R12" s="3"/>
      <c r="S12" s="36" t="str">
        <f>N12</f>
        <v/>
      </c>
      <c r="T12" s="14" t="str">
        <f t="shared" si="7"/>
        <v/>
      </c>
      <c r="U12" s="14" t="str">
        <f t="shared" si="8"/>
        <v/>
      </c>
      <c r="V12" s="14" t="str">
        <f t="shared" si="9"/>
        <v/>
      </c>
      <c r="W12" s="14" t="str">
        <f t="shared" si="9"/>
        <v/>
      </c>
      <c r="X12" s="14" t="str">
        <f t="shared" si="9"/>
        <v/>
      </c>
      <c r="Y12" s="14" t="str">
        <f t="shared" si="9"/>
        <v/>
      </c>
    </row>
    <row r="13" spans="1:25" ht="9.75" customHeight="1">
      <c r="A13" s="135"/>
      <c r="C13" s="2"/>
      <c r="D13" s="2"/>
      <c r="E13" s="61"/>
      <c r="F13" s="61"/>
      <c r="G13" s="98" t="str">
        <f t="shared" si="1"/>
        <v/>
      </c>
      <c r="H13" s="72"/>
      <c r="I13" s="72"/>
      <c r="J13" s="72"/>
      <c r="K13" s="72"/>
      <c r="L13" s="100" t="str">
        <f t="shared" si="2"/>
        <v/>
      </c>
      <c r="M13" s="102" t="str">
        <f t="shared" si="3"/>
        <v/>
      </c>
      <c r="N13" s="48" t="str">
        <f t="shared" si="0"/>
        <v/>
      </c>
      <c r="O13" s="1" t="str">
        <f t="shared" si="4"/>
        <v/>
      </c>
      <c r="P13" s="49" t="str">
        <f t="shared" si="5"/>
        <v/>
      </c>
      <c r="Q13" s="3"/>
      <c r="R13" s="3"/>
      <c r="S13" s="36" t="str">
        <f t="shared" si="6"/>
        <v/>
      </c>
      <c r="T13" s="14" t="str">
        <f t="shared" si="7"/>
        <v/>
      </c>
      <c r="U13" s="14" t="str">
        <f t="shared" si="8"/>
        <v/>
      </c>
      <c r="V13" s="14" t="str">
        <f t="shared" si="9"/>
        <v/>
      </c>
      <c r="W13" s="14" t="str">
        <f t="shared" si="9"/>
        <v/>
      </c>
      <c r="X13" s="14" t="str">
        <f t="shared" si="9"/>
        <v/>
      </c>
      <c r="Y13" s="14" t="str">
        <f t="shared" si="9"/>
        <v/>
      </c>
    </row>
    <row r="14" spans="1:25" ht="9.75" customHeight="1">
      <c r="A14" s="135"/>
      <c r="C14" s="2"/>
      <c r="D14" s="2"/>
      <c r="E14" s="61"/>
      <c r="F14" s="61"/>
      <c r="G14" s="98" t="str">
        <f t="shared" si="1"/>
        <v/>
      </c>
      <c r="H14" s="72"/>
      <c r="I14" s="72"/>
      <c r="J14" s="72"/>
      <c r="K14" s="72"/>
      <c r="L14" s="100" t="str">
        <f t="shared" si="2"/>
        <v/>
      </c>
      <c r="M14" s="102" t="str">
        <f t="shared" si="3"/>
        <v/>
      </c>
      <c r="N14" s="48" t="str">
        <f t="shared" si="0"/>
        <v/>
      </c>
      <c r="O14" s="1" t="str">
        <f t="shared" si="4"/>
        <v/>
      </c>
      <c r="P14" s="49" t="str">
        <f t="shared" si="5"/>
        <v/>
      </c>
      <c r="Q14" s="3"/>
      <c r="R14" s="3"/>
      <c r="S14" s="36" t="str">
        <f t="shared" si="6"/>
        <v/>
      </c>
      <c r="T14" s="14" t="str">
        <f t="shared" si="7"/>
        <v/>
      </c>
      <c r="U14" s="14" t="str">
        <f t="shared" si="8"/>
        <v/>
      </c>
      <c r="V14" s="14" t="str">
        <f t="shared" si="9"/>
        <v/>
      </c>
      <c r="W14" s="14" t="str">
        <f t="shared" si="9"/>
        <v/>
      </c>
      <c r="X14" s="14" t="str">
        <f t="shared" si="9"/>
        <v/>
      </c>
      <c r="Y14" s="14" t="str">
        <f t="shared" si="9"/>
        <v/>
      </c>
    </row>
    <row r="15" spans="1:25" ht="9.75" customHeight="1">
      <c r="A15" s="135"/>
      <c r="C15" s="2"/>
      <c r="D15" s="2"/>
      <c r="E15" s="61"/>
      <c r="F15" s="61"/>
      <c r="G15" s="98" t="str">
        <f t="shared" si="1"/>
        <v/>
      </c>
      <c r="H15" s="72"/>
      <c r="I15" s="72"/>
      <c r="J15" s="72"/>
      <c r="K15" s="72"/>
      <c r="L15" s="100" t="str">
        <f t="shared" si="2"/>
        <v/>
      </c>
      <c r="M15" s="102" t="str">
        <f t="shared" si="3"/>
        <v/>
      </c>
      <c r="N15" s="48" t="str">
        <f t="shared" si="0"/>
        <v/>
      </c>
      <c r="O15" s="1" t="str">
        <f t="shared" si="4"/>
        <v/>
      </c>
      <c r="P15" s="49" t="str">
        <f t="shared" si="5"/>
        <v/>
      </c>
      <c r="Q15" s="3"/>
      <c r="R15" s="3"/>
      <c r="S15" s="36" t="str">
        <f t="shared" si="6"/>
        <v/>
      </c>
      <c r="T15" s="14" t="str">
        <f t="shared" si="7"/>
        <v/>
      </c>
      <c r="U15" s="14" t="str">
        <f t="shared" si="8"/>
        <v/>
      </c>
      <c r="V15" s="14" t="str">
        <f t="shared" si="9"/>
        <v/>
      </c>
      <c r="W15" s="14" t="str">
        <f t="shared" si="9"/>
        <v/>
      </c>
      <c r="X15" s="14" t="str">
        <f t="shared" si="9"/>
        <v/>
      </c>
      <c r="Y15" s="14" t="str">
        <f t="shared" si="9"/>
        <v/>
      </c>
    </row>
    <row r="16" spans="1:25" ht="9.75" customHeight="1">
      <c r="A16" s="135"/>
      <c r="C16" s="2"/>
      <c r="D16" s="2"/>
      <c r="E16" s="61"/>
      <c r="F16" s="61"/>
      <c r="G16" s="98" t="str">
        <f t="shared" si="1"/>
        <v/>
      </c>
      <c r="H16" s="72"/>
      <c r="I16" s="72"/>
      <c r="J16" s="72"/>
      <c r="K16" s="72"/>
      <c r="L16" s="100" t="str">
        <f t="shared" si="2"/>
        <v/>
      </c>
      <c r="M16" s="102" t="str">
        <f t="shared" si="3"/>
        <v/>
      </c>
      <c r="N16" s="48" t="str">
        <f t="shared" si="0"/>
        <v/>
      </c>
      <c r="O16" s="1" t="str">
        <f t="shared" si="4"/>
        <v/>
      </c>
      <c r="P16" s="49" t="str">
        <f t="shared" si="5"/>
        <v/>
      </c>
      <c r="Q16" s="3"/>
      <c r="R16" s="3"/>
      <c r="S16" s="36" t="str">
        <f t="shared" si="6"/>
        <v/>
      </c>
      <c r="T16" s="14" t="str">
        <f t="shared" si="7"/>
        <v/>
      </c>
      <c r="U16" s="14" t="str">
        <f t="shared" si="8"/>
        <v/>
      </c>
      <c r="V16" s="14" t="str">
        <f t="shared" si="9"/>
        <v/>
      </c>
      <c r="W16" s="14" t="str">
        <f t="shared" si="9"/>
        <v/>
      </c>
      <c r="X16" s="14" t="str">
        <f t="shared" si="9"/>
        <v/>
      </c>
      <c r="Y16" s="14" t="str">
        <f t="shared" si="9"/>
        <v/>
      </c>
    </row>
    <row r="17" spans="1:25" ht="9.75" customHeight="1">
      <c r="A17" s="135"/>
      <c r="C17" s="2"/>
      <c r="D17" s="2"/>
      <c r="E17" s="61"/>
      <c r="F17" s="61"/>
      <c r="G17" s="98" t="str">
        <f t="shared" si="1"/>
        <v/>
      </c>
      <c r="H17" s="72"/>
      <c r="I17" s="72"/>
      <c r="J17" s="72"/>
      <c r="K17" s="72"/>
      <c r="L17" s="100" t="str">
        <f t="shared" si="2"/>
        <v/>
      </c>
      <c r="M17" s="102" t="str">
        <f t="shared" si="3"/>
        <v/>
      </c>
      <c r="N17" s="48" t="str">
        <f t="shared" si="0"/>
        <v/>
      </c>
      <c r="O17" s="1" t="str">
        <f t="shared" si="4"/>
        <v/>
      </c>
      <c r="P17" s="49" t="str">
        <f t="shared" si="5"/>
        <v/>
      </c>
      <c r="Q17" s="3"/>
      <c r="R17" s="3"/>
      <c r="S17" s="36" t="str">
        <f t="shared" si="6"/>
        <v/>
      </c>
      <c r="T17" s="14" t="str">
        <f t="shared" si="7"/>
        <v/>
      </c>
      <c r="U17" s="14" t="str">
        <f t="shared" si="8"/>
        <v/>
      </c>
      <c r="V17" s="14" t="str">
        <f t="shared" si="9"/>
        <v/>
      </c>
      <c r="W17" s="14" t="str">
        <f t="shared" si="9"/>
        <v/>
      </c>
      <c r="X17" s="14" t="str">
        <f t="shared" si="9"/>
        <v/>
      </c>
      <c r="Y17" s="14" t="str">
        <f t="shared" si="9"/>
        <v/>
      </c>
    </row>
    <row r="18" spans="1:25" ht="9.75" customHeight="1">
      <c r="A18" s="135"/>
      <c r="C18" s="2"/>
      <c r="D18" s="2"/>
      <c r="E18" s="61"/>
      <c r="F18" s="61"/>
      <c r="G18" s="98" t="str">
        <f t="shared" si="1"/>
        <v/>
      </c>
      <c r="H18" s="72"/>
      <c r="I18" s="72"/>
      <c r="J18" s="72"/>
      <c r="K18" s="72"/>
      <c r="L18" s="100" t="str">
        <f t="shared" si="2"/>
        <v/>
      </c>
      <c r="M18" s="102" t="str">
        <f t="shared" si="3"/>
        <v/>
      </c>
      <c r="N18" s="48" t="str">
        <f t="shared" si="0"/>
        <v/>
      </c>
      <c r="O18" s="1" t="str">
        <f t="shared" si="4"/>
        <v/>
      </c>
      <c r="P18" s="49" t="str">
        <f t="shared" si="5"/>
        <v/>
      </c>
      <c r="Q18" s="3"/>
      <c r="R18" s="3"/>
      <c r="S18" s="36" t="str">
        <f t="shared" si="6"/>
        <v/>
      </c>
      <c r="T18" s="14" t="str">
        <f t="shared" si="7"/>
        <v/>
      </c>
      <c r="U18" s="14" t="str">
        <f t="shared" si="8"/>
        <v/>
      </c>
      <c r="V18" s="14" t="str">
        <f t="shared" si="9"/>
        <v/>
      </c>
      <c r="W18" s="14" t="str">
        <f t="shared" si="9"/>
        <v/>
      </c>
      <c r="X18" s="14" t="str">
        <f t="shared" si="9"/>
        <v/>
      </c>
      <c r="Y18" s="14" t="str">
        <f t="shared" si="9"/>
        <v/>
      </c>
    </row>
    <row r="19" spans="1:25" ht="9.75" customHeight="1">
      <c r="A19" s="135"/>
      <c r="C19" s="2"/>
      <c r="D19" s="2"/>
      <c r="E19" s="61"/>
      <c r="F19" s="61"/>
      <c r="G19" s="98" t="str">
        <f t="shared" si="1"/>
        <v/>
      </c>
      <c r="H19" s="72"/>
      <c r="I19" s="72"/>
      <c r="J19" s="72"/>
      <c r="K19" s="72"/>
      <c r="L19" s="100" t="str">
        <f t="shared" si="2"/>
        <v/>
      </c>
      <c r="M19" s="102" t="str">
        <f t="shared" si="3"/>
        <v/>
      </c>
      <c r="N19" s="48" t="str">
        <f t="shared" si="0"/>
        <v/>
      </c>
      <c r="O19" s="1" t="str">
        <f t="shared" si="4"/>
        <v/>
      </c>
      <c r="P19" s="49" t="str">
        <f t="shared" si="5"/>
        <v/>
      </c>
      <c r="Q19" s="3"/>
      <c r="R19" s="3"/>
      <c r="S19" s="36" t="str">
        <f t="shared" si="6"/>
        <v/>
      </c>
      <c r="T19" s="14" t="str">
        <f t="shared" si="7"/>
        <v/>
      </c>
      <c r="U19" s="14" t="str">
        <f t="shared" si="8"/>
        <v/>
      </c>
      <c r="V19" s="14" t="str">
        <f t="shared" si="9"/>
        <v/>
      </c>
      <c r="W19" s="14" t="str">
        <f t="shared" si="9"/>
        <v/>
      </c>
      <c r="X19" s="14" t="str">
        <f t="shared" si="9"/>
        <v/>
      </c>
      <c r="Y19" s="14" t="str">
        <f t="shared" si="9"/>
        <v/>
      </c>
    </row>
    <row r="20" spans="1:25" ht="9.75" customHeight="1">
      <c r="A20" s="135"/>
      <c r="C20" s="2"/>
      <c r="D20" s="2"/>
      <c r="E20" s="61"/>
      <c r="F20" s="61"/>
      <c r="G20" s="98" t="str">
        <f t="shared" si="1"/>
        <v/>
      </c>
      <c r="H20" s="72"/>
      <c r="I20" s="72"/>
      <c r="J20" s="72"/>
      <c r="K20" s="72"/>
      <c r="L20" s="100" t="str">
        <f t="shared" si="2"/>
        <v/>
      </c>
      <c r="M20" s="102" t="str">
        <f t="shared" si="3"/>
        <v/>
      </c>
      <c r="N20" s="48" t="str">
        <f t="shared" si="0"/>
        <v/>
      </c>
      <c r="O20" s="1" t="str">
        <f t="shared" si="4"/>
        <v/>
      </c>
      <c r="P20" s="49" t="str">
        <f t="shared" si="5"/>
        <v/>
      </c>
      <c r="Q20" s="3"/>
      <c r="R20" s="3"/>
      <c r="S20" s="36" t="str">
        <f t="shared" si="6"/>
        <v/>
      </c>
      <c r="T20" s="14" t="str">
        <f t="shared" si="7"/>
        <v/>
      </c>
      <c r="U20" s="14" t="str">
        <f t="shared" si="8"/>
        <v/>
      </c>
      <c r="V20" s="14" t="str">
        <f t="shared" si="9"/>
        <v/>
      </c>
      <c r="W20" s="14" t="str">
        <f t="shared" si="9"/>
        <v/>
      </c>
      <c r="X20" s="14" t="str">
        <f t="shared" si="9"/>
        <v/>
      </c>
      <c r="Y20" s="14" t="str">
        <f t="shared" si="9"/>
        <v/>
      </c>
    </row>
    <row r="21" spans="1:25" ht="9.75" customHeight="1">
      <c r="A21" s="135"/>
      <c r="C21" s="2"/>
      <c r="D21" s="2"/>
      <c r="E21" s="61"/>
      <c r="F21" s="61"/>
      <c r="G21" s="98" t="str">
        <f t="shared" si="1"/>
        <v/>
      </c>
      <c r="H21" s="72"/>
      <c r="I21" s="72"/>
      <c r="J21" s="72"/>
      <c r="K21" s="72"/>
      <c r="L21" s="100" t="str">
        <f t="shared" si="2"/>
        <v/>
      </c>
      <c r="M21" s="102" t="str">
        <f t="shared" si="3"/>
        <v/>
      </c>
      <c r="N21" s="48" t="str">
        <f t="shared" si="0"/>
        <v/>
      </c>
      <c r="O21" s="1" t="str">
        <f t="shared" si="4"/>
        <v/>
      </c>
      <c r="P21" s="49" t="str">
        <f t="shared" si="5"/>
        <v/>
      </c>
      <c r="Q21" s="3"/>
      <c r="R21" s="3"/>
      <c r="S21" s="36" t="str">
        <f t="shared" si="6"/>
        <v/>
      </c>
      <c r="T21" s="14" t="str">
        <f t="shared" si="7"/>
        <v/>
      </c>
      <c r="U21" s="14" t="str">
        <f t="shared" si="8"/>
        <v/>
      </c>
      <c r="V21" s="14" t="str">
        <f t="shared" si="9"/>
        <v/>
      </c>
      <c r="W21" s="14" t="str">
        <f t="shared" si="9"/>
        <v/>
      </c>
      <c r="X21" s="14" t="str">
        <f t="shared" si="9"/>
        <v/>
      </c>
      <c r="Y21" s="14" t="str">
        <f t="shared" si="9"/>
        <v/>
      </c>
    </row>
    <row r="22" spans="1:25" ht="9.75" customHeight="1">
      <c r="A22" s="135"/>
      <c r="C22" s="2"/>
      <c r="D22" s="2"/>
      <c r="E22" s="61"/>
      <c r="F22" s="61"/>
      <c r="G22" s="98" t="str">
        <f t="shared" si="1"/>
        <v/>
      </c>
      <c r="H22" s="72"/>
      <c r="I22" s="72"/>
      <c r="J22" s="72"/>
      <c r="K22" s="72"/>
      <c r="L22" s="100" t="str">
        <f t="shared" si="2"/>
        <v/>
      </c>
      <c r="M22" s="102" t="str">
        <f t="shared" si="3"/>
        <v/>
      </c>
      <c r="N22" s="48" t="str">
        <f t="shared" si="0"/>
        <v/>
      </c>
      <c r="O22" s="1" t="str">
        <f t="shared" si="4"/>
        <v/>
      </c>
      <c r="P22" s="49" t="str">
        <f t="shared" si="5"/>
        <v/>
      </c>
      <c r="Q22" s="3"/>
      <c r="R22" s="3"/>
      <c r="S22" s="36" t="str">
        <f t="shared" si="6"/>
        <v/>
      </c>
      <c r="T22" s="14" t="str">
        <f t="shared" si="7"/>
        <v/>
      </c>
      <c r="U22" s="14" t="str">
        <f t="shared" si="8"/>
        <v/>
      </c>
      <c r="V22" s="14" t="str">
        <f t="shared" si="9"/>
        <v/>
      </c>
      <c r="W22" s="14" t="str">
        <f t="shared" si="9"/>
        <v/>
      </c>
      <c r="X22" s="14" t="str">
        <f t="shared" si="9"/>
        <v/>
      </c>
      <c r="Y22" s="14" t="str">
        <f t="shared" si="9"/>
        <v/>
      </c>
    </row>
    <row r="23" spans="1:25" ht="9.75" customHeight="1">
      <c r="A23" s="135"/>
      <c r="C23" s="2"/>
      <c r="D23" s="2"/>
      <c r="E23" s="61"/>
      <c r="F23" s="61"/>
      <c r="G23" s="98" t="str">
        <f t="shared" si="1"/>
        <v/>
      </c>
      <c r="H23" s="72"/>
      <c r="I23" s="72"/>
      <c r="J23" s="72"/>
      <c r="K23" s="72"/>
      <c r="L23" s="100" t="str">
        <f t="shared" si="2"/>
        <v/>
      </c>
      <c r="M23" s="102" t="str">
        <f t="shared" si="3"/>
        <v/>
      </c>
      <c r="N23" s="48" t="str">
        <f t="shared" si="0"/>
        <v/>
      </c>
      <c r="O23" s="1" t="str">
        <f t="shared" si="4"/>
        <v/>
      </c>
      <c r="P23" s="49" t="str">
        <f t="shared" si="5"/>
        <v/>
      </c>
      <c r="Q23" s="3"/>
      <c r="R23" s="3"/>
      <c r="S23" s="36" t="str">
        <f t="shared" si="6"/>
        <v/>
      </c>
      <c r="T23" s="14" t="str">
        <f t="shared" si="7"/>
        <v/>
      </c>
      <c r="U23" s="14" t="str">
        <f t="shared" si="8"/>
        <v/>
      </c>
      <c r="V23" s="14" t="str">
        <f t="shared" si="9"/>
        <v/>
      </c>
      <c r="W23" s="14" t="str">
        <f t="shared" si="9"/>
        <v/>
      </c>
      <c r="X23" s="14" t="str">
        <f t="shared" si="9"/>
        <v/>
      </c>
      <c r="Y23" s="14" t="str">
        <f t="shared" si="9"/>
        <v/>
      </c>
    </row>
    <row r="24" spans="1:25" ht="9.75" customHeight="1">
      <c r="A24" s="135"/>
      <c r="C24" s="2"/>
      <c r="D24" s="2"/>
      <c r="E24" s="61"/>
      <c r="F24" s="61"/>
      <c r="G24" s="98" t="str">
        <f t="shared" si="1"/>
        <v/>
      </c>
      <c r="H24" s="72"/>
      <c r="I24" s="72"/>
      <c r="J24" s="72"/>
      <c r="K24" s="72"/>
      <c r="L24" s="100" t="str">
        <f t="shared" si="2"/>
        <v/>
      </c>
      <c r="M24" s="102" t="str">
        <f t="shared" si="3"/>
        <v/>
      </c>
      <c r="N24" s="48" t="str">
        <f t="shared" si="0"/>
        <v/>
      </c>
      <c r="O24" s="1" t="str">
        <f t="shared" si="4"/>
        <v/>
      </c>
      <c r="P24" s="49" t="str">
        <f t="shared" si="5"/>
        <v/>
      </c>
      <c r="Q24" s="3"/>
      <c r="R24" s="3"/>
      <c r="S24" s="36" t="str">
        <f t="shared" si="6"/>
        <v/>
      </c>
      <c r="T24" s="14" t="str">
        <f t="shared" si="7"/>
        <v/>
      </c>
      <c r="U24" s="14" t="str">
        <f t="shared" si="8"/>
        <v/>
      </c>
      <c r="V24" s="14" t="str">
        <f t="shared" si="9"/>
        <v/>
      </c>
      <c r="W24" s="14" t="str">
        <f t="shared" si="9"/>
        <v/>
      </c>
      <c r="X24" s="14" t="str">
        <f t="shared" si="9"/>
        <v/>
      </c>
      <c r="Y24" s="14" t="str">
        <f t="shared" si="9"/>
        <v/>
      </c>
    </row>
    <row r="25" spans="1:25" ht="9.75" customHeight="1">
      <c r="A25" s="135"/>
      <c r="C25" s="2"/>
      <c r="D25" s="2"/>
      <c r="E25" s="61"/>
      <c r="F25" s="61"/>
      <c r="G25" s="98" t="str">
        <f t="shared" si="1"/>
        <v/>
      </c>
      <c r="H25" s="72"/>
      <c r="I25" s="72"/>
      <c r="J25" s="72"/>
      <c r="K25" s="72"/>
      <c r="L25" s="100" t="str">
        <f t="shared" si="2"/>
        <v/>
      </c>
      <c r="M25" s="102" t="str">
        <f t="shared" si="3"/>
        <v/>
      </c>
      <c r="N25" s="48" t="str">
        <f t="shared" si="0"/>
        <v/>
      </c>
      <c r="O25" s="1" t="str">
        <f t="shared" si="4"/>
        <v/>
      </c>
      <c r="P25" s="49" t="str">
        <f t="shared" si="5"/>
        <v/>
      </c>
      <c r="Q25" s="3"/>
      <c r="R25" s="3"/>
      <c r="S25" s="36" t="str">
        <f t="shared" si="6"/>
        <v/>
      </c>
      <c r="T25" s="14" t="str">
        <f t="shared" si="7"/>
        <v/>
      </c>
      <c r="U25" s="14" t="str">
        <f t="shared" si="8"/>
        <v/>
      </c>
      <c r="V25" s="14" t="str">
        <f t="shared" si="9"/>
        <v/>
      </c>
      <c r="W25" s="14" t="str">
        <f t="shared" si="9"/>
        <v/>
      </c>
      <c r="X25" s="14" t="str">
        <f t="shared" si="9"/>
        <v/>
      </c>
      <c r="Y25" s="14" t="str">
        <f t="shared" si="9"/>
        <v/>
      </c>
    </row>
    <row r="26" spans="1:25" ht="9.75" customHeight="1">
      <c r="A26" s="135"/>
      <c r="C26" s="2"/>
      <c r="D26" s="2"/>
      <c r="E26" s="61"/>
      <c r="F26" s="61"/>
      <c r="G26" s="98" t="str">
        <f t="shared" si="1"/>
        <v/>
      </c>
      <c r="H26" s="72"/>
      <c r="I26" s="72"/>
      <c r="J26" s="72"/>
      <c r="K26" s="72"/>
      <c r="L26" s="100" t="str">
        <f t="shared" si="2"/>
        <v/>
      </c>
      <c r="M26" s="102" t="str">
        <f t="shared" si="3"/>
        <v/>
      </c>
      <c r="N26" s="48" t="str">
        <f t="shared" si="0"/>
        <v/>
      </c>
      <c r="O26" s="1" t="str">
        <f t="shared" si="4"/>
        <v/>
      </c>
      <c r="P26" s="49" t="str">
        <f t="shared" si="5"/>
        <v/>
      </c>
      <c r="Q26" s="3"/>
      <c r="R26" s="3"/>
      <c r="S26" s="36" t="str">
        <f t="shared" si="6"/>
        <v/>
      </c>
      <c r="T26" s="14" t="str">
        <f t="shared" si="7"/>
        <v/>
      </c>
      <c r="U26" s="14" t="str">
        <f t="shared" si="8"/>
        <v/>
      </c>
      <c r="V26" s="14" t="str">
        <f t="shared" si="9"/>
        <v/>
      </c>
      <c r="W26" s="14" t="str">
        <f t="shared" si="9"/>
        <v/>
      </c>
      <c r="X26" s="14" t="str">
        <f t="shared" si="9"/>
        <v/>
      </c>
      <c r="Y26" s="14" t="str">
        <f t="shared" si="9"/>
        <v/>
      </c>
    </row>
    <row r="27" spans="1:25" ht="9.75" customHeight="1">
      <c r="A27" s="135"/>
      <c r="C27" s="2"/>
      <c r="D27" s="2"/>
      <c r="E27" s="61"/>
      <c r="F27" s="61"/>
      <c r="G27" s="98" t="str">
        <f t="shared" si="1"/>
        <v/>
      </c>
      <c r="H27" s="72"/>
      <c r="I27" s="72"/>
      <c r="J27" s="72"/>
      <c r="K27" s="72"/>
      <c r="L27" s="100" t="str">
        <f t="shared" si="2"/>
        <v/>
      </c>
      <c r="M27" s="102" t="str">
        <f t="shared" si="3"/>
        <v/>
      </c>
      <c r="N27" s="48" t="str">
        <f t="shared" si="0"/>
        <v/>
      </c>
      <c r="O27" s="1" t="str">
        <f t="shared" si="4"/>
        <v/>
      </c>
      <c r="P27" s="49" t="str">
        <f t="shared" si="5"/>
        <v/>
      </c>
      <c r="Q27" s="3"/>
      <c r="R27" s="3"/>
      <c r="S27" s="36" t="str">
        <f t="shared" si="6"/>
        <v/>
      </c>
      <c r="T27" s="14" t="str">
        <f t="shared" si="7"/>
        <v/>
      </c>
      <c r="U27" s="14" t="str">
        <f t="shared" si="8"/>
        <v/>
      </c>
      <c r="V27" s="14" t="str">
        <f t="shared" si="9"/>
        <v/>
      </c>
      <c r="W27" s="14" t="str">
        <f t="shared" si="9"/>
        <v/>
      </c>
      <c r="X27" s="14" t="str">
        <f t="shared" si="9"/>
        <v/>
      </c>
      <c r="Y27" s="14" t="str">
        <f t="shared" si="9"/>
        <v/>
      </c>
    </row>
    <row r="28" spans="1:25" ht="9.75" customHeight="1">
      <c r="A28" s="135"/>
      <c r="C28" s="2"/>
      <c r="D28" s="2"/>
      <c r="E28" s="61"/>
      <c r="F28" s="61"/>
      <c r="G28" s="98" t="str">
        <f t="shared" si="1"/>
        <v/>
      </c>
      <c r="H28" s="72"/>
      <c r="I28" s="72"/>
      <c r="J28" s="72"/>
      <c r="K28" s="72"/>
      <c r="L28" s="100" t="str">
        <f t="shared" si="2"/>
        <v/>
      </c>
      <c r="M28" s="102" t="str">
        <f t="shared" si="3"/>
        <v/>
      </c>
      <c r="N28" s="48" t="str">
        <f t="shared" si="0"/>
        <v/>
      </c>
      <c r="O28" s="1" t="str">
        <f t="shared" si="4"/>
        <v/>
      </c>
      <c r="P28" s="49" t="str">
        <f t="shared" si="5"/>
        <v/>
      </c>
      <c r="Q28" s="3"/>
      <c r="R28" s="3"/>
      <c r="S28" s="36" t="str">
        <f t="shared" si="6"/>
        <v/>
      </c>
      <c r="T28" s="14" t="str">
        <f t="shared" si="7"/>
        <v/>
      </c>
      <c r="U28" s="14" t="str">
        <f t="shared" si="8"/>
        <v/>
      </c>
      <c r="V28" s="14" t="str">
        <f t="shared" si="9"/>
        <v/>
      </c>
      <c r="W28" s="14" t="str">
        <f t="shared" si="9"/>
        <v/>
      </c>
      <c r="X28" s="14" t="str">
        <f t="shared" si="9"/>
        <v/>
      </c>
      <c r="Y28" s="14" t="str">
        <f t="shared" si="9"/>
        <v/>
      </c>
    </row>
    <row r="29" spans="1:25" ht="9.75" customHeight="1">
      <c r="A29" s="135"/>
      <c r="C29" s="2"/>
      <c r="D29" s="2"/>
      <c r="E29" s="61"/>
      <c r="F29" s="61"/>
      <c r="G29" s="98" t="str">
        <f t="shared" si="1"/>
        <v/>
      </c>
      <c r="H29" s="72"/>
      <c r="I29" s="72"/>
      <c r="J29" s="72"/>
      <c r="K29" s="72"/>
      <c r="L29" s="100" t="str">
        <f t="shared" si="2"/>
        <v/>
      </c>
      <c r="M29" s="102" t="str">
        <f t="shared" si="3"/>
        <v/>
      </c>
      <c r="N29" s="48" t="str">
        <f t="shared" si="0"/>
        <v/>
      </c>
      <c r="O29" s="1" t="str">
        <f t="shared" si="4"/>
        <v/>
      </c>
      <c r="P29" s="49" t="str">
        <f t="shared" si="5"/>
        <v/>
      </c>
      <c r="Q29" s="3"/>
      <c r="R29" s="3"/>
      <c r="S29" s="36" t="str">
        <f t="shared" si="6"/>
        <v/>
      </c>
      <c r="T29" s="14" t="str">
        <f t="shared" si="7"/>
        <v/>
      </c>
      <c r="U29" s="14" t="str">
        <f t="shared" si="8"/>
        <v/>
      </c>
      <c r="V29" s="14" t="str">
        <f t="shared" si="9"/>
        <v/>
      </c>
      <c r="W29" s="14" t="str">
        <f t="shared" si="9"/>
        <v/>
      </c>
      <c r="X29" s="14" t="str">
        <f t="shared" si="9"/>
        <v/>
      </c>
      <c r="Y29" s="14" t="str">
        <f t="shared" si="9"/>
        <v/>
      </c>
    </row>
    <row r="30" spans="1:25" ht="9.75" customHeight="1">
      <c r="A30" s="135"/>
      <c r="C30" s="2"/>
      <c r="D30" s="2"/>
      <c r="E30" s="61"/>
      <c r="F30" s="61"/>
      <c r="G30" s="98" t="str">
        <f t="shared" si="1"/>
        <v/>
      </c>
      <c r="H30" s="72"/>
      <c r="I30" s="72"/>
      <c r="J30" s="72"/>
      <c r="K30" s="72"/>
      <c r="L30" s="100" t="str">
        <f t="shared" si="2"/>
        <v/>
      </c>
      <c r="M30" s="102" t="str">
        <f t="shared" si="3"/>
        <v/>
      </c>
      <c r="N30" s="48" t="str">
        <f t="shared" si="0"/>
        <v/>
      </c>
      <c r="O30" s="1" t="str">
        <f t="shared" si="4"/>
        <v/>
      </c>
      <c r="P30" s="49" t="str">
        <f t="shared" si="5"/>
        <v/>
      </c>
      <c r="Q30" s="3"/>
      <c r="R30" s="3"/>
      <c r="S30" s="36" t="str">
        <f t="shared" si="6"/>
        <v/>
      </c>
      <c r="T30" s="14" t="str">
        <f t="shared" si="7"/>
        <v/>
      </c>
      <c r="U30" s="14" t="str">
        <f t="shared" si="8"/>
        <v/>
      </c>
      <c r="V30" s="14" t="str">
        <f t="shared" si="9"/>
        <v/>
      </c>
      <c r="W30" s="14" t="str">
        <f t="shared" si="9"/>
        <v/>
      </c>
      <c r="X30" s="14" t="str">
        <f t="shared" si="9"/>
        <v/>
      </c>
      <c r="Y30" s="14" t="str">
        <f t="shared" si="9"/>
        <v/>
      </c>
    </row>
    <row r="31" spans="1:25" ht="9.75" customHeight="1">
      <c r="A31" s="135"/>
      <c r="C31" s="2"/>
      <c r="D31" s="2"/>
      <c r="E31" s="61"/>
      <c r="F31" s="61"/>
      <c r="G31" s="98" t="str">
        <f t="shared" si="1"/>
        <v/>
      </c>
      <c r="H31" s="72"/>
      <c r="I31" s="72"/>
      <c r="J31" s="72"/>
      <c r="K31" s="72"/>
      <c r="L31" s="100" t="str">
        <f t="shared" si="2"/>
        <v/>
      </c>
      <c r="M31" s="102" t="str">
        <f t="shared" si="3"/>
        <v/>
      </c>
      <c r="N31" s="48" t="str">
        <f t="shared" si="0"/>
        <v/>
      </c>
      <c r="O31" s="1" t="str">
        <f t="shared" si="4"/>
        <v/>
      </c>
      <c r="P31" s="49" t="str">
        <f t="shared" si="5"/>
        <v/>
      </c>
      <c r="Q31" s="3"/>
      <c r="R31" s="3"/>
      <c r="S31" s="36" t="str">
        <f t="shared" si="6"/>
        <v/>
      </c>
      <c r="T31" s="14" t="str">
        <f t="shared" si="7"/>
        <v/>
      </c>
      <c r="U31" s="14" t="str">
        <f t="shared" si="8"/>
        <v/>
      </c>
      <c r="V31" s="14" t="str">
        <f t="shared" ref="V31:Y53" si="10">IF(U31="","",IF($U31=V$2,"1","0"))</f>
        <v/>
      </c>
      <c r="W31" s="14" t="str">
        <f t="shared" si="10"/>
        <v/>
      </c>
      <c r="X31" s="14" t="str">
        <f t="shared" si="10"/>
        <v/>
      </c>
      <c r="Y31" s="14" t="str">
        <f t="shared" si="10"/>
        <v/>
      </c>
    </row>
    <row r="32" spans="1:25" ht="9.75" customHeight="1">
      <c r="A32" s="135"/>
      <c r="C32" s="2"/>
      <c r="D32" s="2"/>
      <c r="E32" s="61"/>
      <c r="F32" s="61"/>
      <c r="G32" s="98" t="str">
        <f t="shared" si="1"/>
        <v/>
      </c>
      <c r="H32" s="72"/>
      <c r="I32" s="72"/>
      <c r="J32" s="72"/>
      <c r="K32" s="72"/>
      <c r="L32" s="100" t="str">
        <f t="shared" si="2"/>
        <v/>
      </c>
      <c r="M32" s="102" t="str">
        <f t="shared" si="3"/>
        <v/>
      </c>
      <c r="N32" s="48" t="str">
        <f t="shared" si="0"/>
        <v/>
      </c>
      <c r="O32" s="1" t="str">
        <f t="shared" si="4"/>
        <v/>
      </c>
      <c r="P32" s="49" t="str">
        <f t="shared" si="5"/>
        <v/>
      </c>
      <c r="Q32" s="3"/>
      <c r="R32" s="3"/>
      <c r="S32" s="36" t="str">
        <f t="shared" si="6"/>
        <v/>
      </c>
      <c r="T32" s="14" t="str">
        <f t="shared" si="7"/>
        <v/>
      </c>
      <c r="U32" s="14" t="str">
        <f t="shared" si="8"/>
        <v/>
      </c>
      <c r="V32" s="14" t="str">
        <f t="shared" si="10"/>
        <v/>
      </c>
      <c r="W32" s="14" t="str">
        <f t="shared" si="10"/>
        <v/>
      </c>
      <c r="X32" s="14" t="str">
        <f t="shared" si="10"/>
        <v/>
      </c>
      <c r="Y32" s="14" t="str">
        <f t="shared" si="10"/>
        <v/>
      </c>
    </row>
    <row r="33" spans="1:25" ht="9.75" customHeight="1">
      <c r="A33" s="135"/>
      <c r="C33" s="2"/>
      <c r="D33" s="2"/>
      <c r="E33" s="61"/>
      <c r="F33" s="61"/>
      <c r="G33" s="98" t="str">
        <f t="shared" si="1"/>
        <v/>
      </c>
      <c r="H33" s="72"/>
      <c r="I33" s="72"/>
      <c r="J33" s="72"/>
      <c r="K33" s="72"/>
      <c r="L33" s="100" t="str">
        <f t="shared" si="2"/>
        <v/>
      </c>
      <c r="M33" s="102" t="str">
        <f t="shared" si="3"/>
        <v/>
      </c>
      <c r="N33" s="48" t="str">
        <f t="shared" si="0"/>
        <v/>
      </c>
      <c r="O33" s="1" t="str">
        <f t="shared" si="4"/>
        <v/>
      </c>
      <c r="P33" s="49" t="str">
        <f t="shared" si="5"/>
        <v/>
      </c>
      <c r="Q33" s="3"/>
      <c r="R33" s="3"/>
      <c r="S33" s="36" t="str">
        <f t="shared" si="6"/>
        <v/>
      </c>
      <c r="T33" s="14" t="str">
        <f t="shared" si="7"/>
        <v/>
      </c>
      <c r="U33" s="14" t="str">
        <f t="shared" si="8"/>
        <v/>
      </c>
      <c r="V33" s="14" t="str">
        <f t="shared" si="10"/>
        <v/>
      </c>
      <c r="W33" s="14" t="str">
        <f t="shared" si="10"/>
        <v/>
      </c>
      <c r="X33" s="14" t="str">
        <f t="shared" si="10"/>
        <v/>
      </c>
      <c r="Y33" s="14" t="str">
        <f t="shared" si="10"/>
        <v/>
      </c>
    </row>
    <row r="34" spans="1:25" ht="9.75" customHeight="1">
      <c r="A34" s="135"/>
      <c r="C34" s="2"/>
      <c r="D34" s="2"/>
      <c r="E34" s="61"/>
      <c r="F34" s="61"/>
      <c r="G34" s="98" t="str">
        <f t="shared" si="1"/>
        <v/>
      </c>
      <c r="H34" s="72"/>
      <c r="I34" s="72"/>
      <c r="J34" s="72"/>
      <c r="K34" s="72"/>
      <c r="L34" s="100" t="str">
        <f t="shared" si="2"/>
        <v/>
      </c>
      <c r="M34" s="102" t="str">
        <f t="shared" si="3"/>
        <v/>
      </c>
      <c r="N34" s="48" t="str">
        <f t="shared" si="0"/>
        <v/>
      </c>
      <c r="O34" s="1" t="str">
        <f t="shared" si="4"/>
        <v/>
      </c>
      <c r="P34" s="49" t="str">
        <f t="shared" si="5"/>
        <v/>
      </c>
      <c r="Q34" s="3"/>
      <c r="R34" s="3"/>
      <c r="S34" s="36" t="str">
        <f t="shared" si="6"/>
        <v/>
      </c>
      <c r="T34" s="14" t="str">
        <f t="shared" si="7"/>
        <v/>
      </c>
      <c r="U34" s="14" t="str">
        <f t="shared" si="8"/>
        <v/>
      </c>
      <c r="V34" s="14" t="str">
        <f t="shared" si="10"/>
        <v/>
      </c>
      <c r="W34" s="14" t="str">
        <f t="shared" si="10"/>
        <v/>
      </c>
      <c r="X34" s="14" t="str">
        <f t="shared" si="10"/>
        <v/>
      </c>
      <c r="Y34" s="14" t="str">
        <f t="shared" si="10"/>
        <v/>
      </c>
    </row>
    <row r="35" spans="1:25" ht="9.75" customHeight="1">
      <c r="A35" s="135"/>
      <c r="C35" s="2"/>
      <c r="D35" s="2"/>
      <c r="E35" s="61"/>
      <c r="F35" s="61"/>
      <c r="G35" s="98" t="str">
        <f t="shared" si="1"/>
        <v/>
      </c>
      <c r="H35" s="72"/>
      <c r="I35" s="72"/>
      <c r="J35" s="72"/>
      <c r="K35" s="72"/>
      <c r="L35" s="100" t="str">
        <f t="shared" si="2"/>
        <v/>
      </c>
      <c r="M35" s="102" t="str">
        <f t="shared" si="3"/>
        <v/>
      </c>
      <c r="N35" s="48" t="str">
        <f t="shared" ref="N35:N53" si="11">IF(ISBLANK(A35),"",IFERROR(ROUND(IF(M35="","",-11.965*M35^2+32.28*M35+78.259),0),""))</f>
        <v/>
      </c>
      <c r="O35" s="1" t="str">
        <f t="shared" si="4"/>
        <v/>
      </c>
      <c r="P35" s="49" t="str">
        <f t="shared" si="5"/>
        <v/>
      </c>
      <c r="Q35" s="3"/>
      <c r="R35" s="3"/>
      <c r="S35" s="36" t="str">
        <f t="shared" si="6"/>
        <v/>
      </c>
      <c r="T35" s="14" t="str">
        <f t="shared" si="7"/>
        <v/>
      </c>
      <c r="U35" s="14" t="str">
        <f t="shared" si="8"/>
        <v/>
      </c>
      <c r="V35" s="14" t="str">
        <f t="shared" si="10"/>
        <v/>
      </c>
      <c r="W35" s="14" t="str">
        <f t="shared" si="10"/>
        <v/>
      </c>
      <c r="X35" s="14" t="str">
        <f t="shared" si="10"/>
        <v/>
      </c>
      <c r="Y35" s="14" t="str">
        <f t="shared" si="10"/>
        <v/>
      </c>
    </row>
    <row r="36" spans="1:25" ht="9.75" customHeight="1">
      <c r="A36" s="135"/>
      <c r="C36" s="2"/>
      <c r="D36" s="2"/>
      <c r="E36" s="61"/>
      <c r="F36" s="61"/>
      <c r="G36" s="98" t="str">
        <f t="shared" si="1"/>
        <v/>
      </c>
      <c r="H36" s="72"/>
      <c r="I36" s="72"/>
      <c r="J36" s="72"/>
      <c r="K36" s="72"/>
      <c r="L36" s="100" t="str">
        <f t="shared" si="2"/>
        <v/>
      </c>
      <c r="M36" s="102" t="str">
        <f t="shared" si="3"/>
        <v/>
      </c>
      <c r="N36" s="48" t="str">
        <f t="shared" si="11"/>
        <v/>
      </c>
      <c r="O36" s="1" t="str">
        <f t="shared" si="4"/>
        <v/>
      </c>
      <c r="P36" s="49" t="str">
        <f t="shared" si="5"/>
        <v/>
      </c>
      <c r="Q36" s="3"/>
      <c r="R36" s="3"/>
      <c r="S36" s="36" t="str">
        <f t="shared" si="6"/>
        <v/>
      </c>
      <c r="T36" s="14" t="str">
        <f t="shared" si="7"/>
        <v/>
      </c>
      <c r="U36" s="14" t="str">
        <f t="shared" si="8"/>
        <v/>
      </c>
      <c r="V36" s="14" t="str">
        <f t="shared" si="10"/>
        <v/>
      </c>
      <c r="W36" s="14" t="str">
        <f t="shared" si="10"/>
        <v/>
      </c>
      <c r="X36" s="14" t="str">
        <f t="shared" si="10"/>
        <v/>
      </c>
      <c r="Y36" s="14" t="str">
        <f t="shared" si="10"/>
        <v/>
      </c>
    </row>
    <row r="37" spans="1:25" ht="9.75" customHeight="1">
      <c r="A37" s="135"/>
      <c r="C37" s="2"/>
      <c r="D37" s="2"/>
      <c r="E37" s="61"/>
      <c r="F37" s="61"/>
      <c r="G37" s="98" t="str">
        <f t="shared" si="1"/>
        <v/>
      </c>
      <c r="H37" s="72"/>
      <c r="I37" s="72"/>
      <c r="J37" s="72"/>
      <c r="K37" s="72"/>
      <c r="L37" s="100" t="str">
        <f t="shared" si="2"/>
        <v/>
      </c>
      <c r="M37" s="102" t="str">
        <f t="shared" si="3"/>
        <v/>
      </c>
      <c r="N37" s="48" t="str">
        <f t="shared" si="11"/>
        <v/>
      </c>
      <c r="O37" s="1" t="str">
        <f t="shared" si="4"/>
        <v/>
      </c>
      <c r="P37" s="49" t="str">
        <f t="shared" si="5"/>
        <v/>
      </c>
      <c r="Q37" s="3"/>
      <c r="R37" s="3"/>
      <c r="S37" s="36" t="str">
        <f t="shared" si="6"/>
        <v/>
      </c>
      <c r="T37" s="14" t="str">
        <f t="shared" si="7"/>
        <v/>
      </c>
      <c r="U37" s="14" t="str">
        <f t="shared" si="8"/>
        <v/>
      </c>
      <c r="V37" s="14" t="str">
        <f t="shared" si="10"/>
        <v/>
      </c>
      <c r="W37" s="14" t="str">
        <f t="shared" si="10"/>
        <v/>
      </c>
      <c r="X37" s="14" t="str">
        <f t="shared" si="10"/>
        <v/>
      </c>
      <c r="Y37" s="14" t="str">
        <f t="shared" si="10"/>
        <v/>
      </c>
    </row>
    <row r="38" spans="1:25" ht="9.75" customHeight="1">
      <c r="A38" s="135"/>
      <c r="C38" s="2"/>
      <c r="D38" s="2"/>
      <c r="E38" s="61"/>
      <c r="F38" s="61"/>
      <c r="G38" s="98" t="str">
        <f t="shared" si="1"/>
        <v/>
      </c>
      <c r="H38" s="72"/>
      <c r="I38" s="72"/>
      <c r="J38" s="72"/>
      <c r="K38" s="72"/>
      <c r="L38" s="100" t="str">
        <f t="shared" si="2"/>
        <v/>
      </c>
      <c r="M38" s="102" t="str">
        <f t="shared" si="3"/>
        <v/>
      </c>
      <c r="N38" s="48" t="str">
        <f t="shared" si="11"/>
        <v/>
      </c>
      <c r="O38" s="1" t="str">
        <f t="shared" si="4"/>
        <v/>
      </c>
      <c r="P38" s="49" t="str">
        <f t="shared" si="5"/>
        <v/>
      </c>
      <c r="Q38" s="3"/>
      <c r="R38" s="3"/>
      <c r="S38" s="36" t="str">
        <f t="shared" si="6"/>
        <v/>
      </c>
      <c r="T38" s="14" t="str">
        <f t="shared" si="7"/>
        <v/>
      </c>
      <c r="U38" s="14" t="str">
        <f t="shared" si="8"/>
        <v/>
      </c>
      <c r="V38" s="14" t="str">
        <f t="shared" si="10"/>
        <v/>
      </c>
      <c r="W38" s="14" t="str">
        <f t="shared" si="10"/>
        <v/>
      </c>
      <c r="X38" s="14" t="str">
        <f t="shared" si="10"/>
        <v/>
      </c>
      <c r="Y38" s="14" t="str">
        <f t="shared" si="10"/>
        <v/>
      </c>
    </row>
    <row r="39" spans="1:25" ht="9.75" customHeight="1">
      <c r="A39" s="135"/>
      <c r="C39" s="2"/>
      <c r="D39" s="2"/>
      <c r="E39" s="61"/>
      <c r="F39" s="61"/>
      <c r="G39" s="98" t="str">
        <f t="shared" si="1"/>
        <v/>
      </c>
      <c r="H39" s="72"/>
      <c r="I39" s="72"/>
      <c r="J39" s="72"/>
      <c r="K39" s="72"/>
      <c r="L39" s="100" t="str">
        <f t="shared" si="2"/>
        <v/>
      </c>
      <c r="M39" s="102" t="str">
        <f t="shared" si="3"/>
        <v/>
      </c>
      <c r="N39" s="48" t="str">
        <f t="shared" si="11"/>
        <v/>
      </c>
      <c r="O39" s="1" t="str">
        <f t="shared" si="4"/>
        <v/>
      </c>
      <c r="P39" s="49" t="str">
        <f t="shared" si="5"/>
        <v/>
      </c>
      <c r="Q39" s="3"/>
      <c r="R39" s="3"/>
      <c r="S39" s="36" t="str">
        <f t="shared" si="6"/>
        <v/>
      </c>
      <c r="T39" s="14" t="str">
        <f t="shared" si="7"/>
        <v/>
      </c>
      <c r="U39" s="14" t="str">
        <f t="shared" si="8"/>
        <v/>
      </c>
      <c r="V39" s="14" t="str">
        <f t="shared" si="10"/>
        <v/>
      </c>
      <c r="W39" s="14" t="str">
        <f t="shared" si="10"/>
        <v/>
      </c>
      <c r="X39" s="14" t="str">
        <f t="shared" si="10"/>
        <v/>
      </c>
      <c r="Y39" s="14" t="str">
        <f t="shared" si="10"/>
        <v/>
      </c>
    </row>
    <row r="40" spans="1:25" ht="9.75" customHeight="1">
      <c r="A40" s="135"/>
      <c r="C40" s="2"/>
      <c r="D40" s="2"/>
      <c r="E40" s="61"/>
      <c r="F40" s="61"/>
      <c r="G40" s="98" t="str">
        <f t="shared" si="1"/>
        <v/>
      </c>
      <c r="H40" s="72"/>
      <c r="I40" s="72"/>
      <c r="J40" s="72"/>
      <c r="K40" s="72"/>
      <c r="L40" s="100" t="str">
        <f t="shared" si="2"/>
        <v/>
      </c>
      <c r="M40" s="102" t="str">
        <f t="shared" si="3"/>
        <v/>
      </c>
      <c r="N40" s="48" t="str">
        <f t="shared" si="11"/>
        <v/>
      </c>
      <c r="O40" s="1" t="str">
        <f t="shared" si="4"/>
        <v/>
      </c>
      <c r="P40" s="49" t="str">
        <f t="shared" si="5"/>
        <v/>
      </c>
      <c r="Q40" s="3"/>
      <c r="R40" s="3"/>
      <c r="S40" s="36" t="str">
        <f t="shared" si="6"/>
        <v/>
      </c>
      <c r="T40" s="14" t="str">
        <f t="shared" si="7"/>
        <v/>
      </c>
      <c r="U40" s="14" t="str">
        <f t="shared" si="8"/>
        <v/>
      </c>
      <c r="V40" s="14" t="str">
        <f t="shared" si="10"/>
        <v/>
      </c>
      <c r="W40" s="14" t="str">
        <f t="shared" si="10"/>
        <v/>
      </c>
      <c r="X40" s="14" t="str">
        <f t="shared" si="10"/>
        <v/>
      </c>
      <c r="Y40" s="14" t="str">
        <f t="shared" si="10"/>
        <v/>
      </c>
    </row>
    <row r="41" spans="1:25" ht="9.75" customHeight="1">
      <c r="A41" s="135"/>
      <c r="C41" s="2"/>
      <c r="D41" s="2"/>
      <c r="E41" s="61"/>
      <c r="F41" s="61"/>
      <c r="G41" s="98" t="str">
        <f t="shared" si="1"/>
        <v/>
      </c>
      <c r="H41" s="72"/>
      <c r="I41" s="72"/>
      <c r="J41" s="72"/>
      <c r="K41" s="72"/>
      <c r="L41" s="100" t="str">
        <f t="shared" si="2"/>
        <v/>
      </c>
      <c r="M41" s="102" t="str">
        <f t="shared" si="3"/>
        <v/>
      </c>
      <c r="N41" s="48" t="str">
        <f t="shared" si="11"/>
        <v/>
      </c>
      <c r="O41" s="1" t="str">
        <f t="shared" si="4"/>
        <v/>
      </c>
      <c r="P41" s="49" t="str">
        <f t="shared" si="5"/>
        <v/>
      </c>
      <c r="Q41" s="3"/>
      <c r="R41" s="3"/>
      <c r="S41" s="36" t="str">
        <f t="shared" si="6"/>
        <v/>
      </c>
      <c r="T41" s="14" t="str">
        <f t="shared" si="7"/>
        <v/>
      </c>
      <c r="U41" s="14" t="str">
        <f t="shared" si="8"/>
        <v/>
      </c>
      <c r="V41" s="14" t="str">
        <f t="shared" si="10"/>
        <v/>
      </c>
      <c r="W41" s="14" t="str">
        <f t="shared" si="10"/>
        <v/>
      </c>
      <c r="X41" s="14" t="str">
        <f t="shared" si="10"/>
        <v/>
      </c>
      <c r="Y41" s="14" t="str">
        <f t="shared" si="10"/>
        <v/>
      </c>
    </row>
    <row r="42" spans="1:25" ht="9.75" customHeight="1">
      <c r="A42" s="135"/>
      <c r="C42" s="2"/>
      <c r="D42" s="2"/>
      <c r="E42" s="61"/>
      <c r="F42" s="61"/>
      <c r="G42" s="98" t="str">
        <f t="shared" si="1"/>
        <v/>
      </c>
      <c r="H42" s="72"/>
      <c r="I42" s="72"/>
      <c r="J42" s="72"/>
      <c r="K42" s="72"/>
      <c r="L42" s="100" t="str">
        <f t="shared" si="2"/>
        <v/>
      </c>
      <c r="M42" s="102" t="str">
        <f t="shared" si="3"/>
        <v/>
      </c>
      <c r="N42" s="48" t="str">
        <f t="shared" si="11"/>
        <v/>
      </c>
      <c r="O42" s="1" t="str">
        <f t="shared" si="4"/>
        <v/>
      </c>
      <c r="P42" s="49" t="str">
        <f t="shared" si="5"/>
        <v/>
      </c>
      <c r="Q42" s="3"/>
      <c r="R42" s="3"/>
      <c r="S42" s="36" t="str">
        <f t="shared" si="6"/>
        <v/>
      </c>
      <c r="T42" s="14" t="str">
        <f t="shared" si="7"/>
        <v/>
      </c>
      <c r="U42" s="14" t="str">
        <f t="shared" si="8"/>
        <v/>
      </c>
      <c r="V42" s="14" t="str">
        <f t="shared" si="10"/>
        <v/>
      </c>
      <c r="W42" s="14" t="str">
        <f t="shared" si="10"/>
        <v/>
      </c>
      <c r="X42" s="14" t="str">
        <f t="shared" si="10"/>
        <v/>
      </c>
      <c r="Y42" s="14" t="str">
        <f t="shared" si="10"/>
        <v/>
      </c>
    </row>
    <row r="43" spans="1:25" ht="9.75" customHeight="1">
      <c r="A43" s="135"/>
      <c r="C43" s="2"/>
      <c r="D43" s="2"/>
      <c r="E43" s="61"/>
      <c r="F43" s="61"/>
      <c r="G43" s="98" t="str">
        <f t="shared" si="1"/>
        <v/>
      </c>
      <c r="H43" s="72"/>
      <c r="I43" s="72"/>
      <c r="J43" s="72"/>
      <c r="K43" s="72"/>
      <c r="L43" s="100" t="str">
        <f t="shared" si="2"/>
        <v/>
      </c>
      <c r="M43" s="102" t="str">
        <f t="shared" si="3"/>
        <v/>
      </c>
      <c r="N43" s="48" t="str">
        <f t="shared" si="11"/>
        <v/>
      </c>
      <c r="O43" s="1" t="str">
        <f t="shared" si="4"/>
        <v/>
      </c>
      <c r="P43" s="49" t="str">
        <f t="shared" si="5"/>
        <v/>
      </c>
      <c r="Q43" s="3"/>
      <c r="R43" s="3"/>
      <c r="S43" s="36" t="str">
        <f t="shared" si="6"/>
        <v/>
      </c>
      <c r="T43" s="14" t="str">
        <f t="shared" si="7"/>
        <v/>
      </c>
      <c r="U43" s="14" t="str">
        <f t="shared" si="8"/>
        <v/>
      </c>
      <c r="V43" s="14" t="str">
        <f t="shared" si="10"/>
        <v/>
      </c>
      <c r="W43" s="14" t="str">
        <f t="shared" si="10"/>
        <v/>
      </c>
      <c r="X43" s="14" t="str">
        <f t="shared" si="10"/>
        <v/>
      </c>
      <c r="Y43" s="14" t="str">
        <f t="shared" si="10"/>
        <v/>
      </c>
    </row>
    <row r="44" spans="1:25" ht="9.75" customHeight="1">
      <c r="A44" s="135"/>
      <c r="C44" s="2"/>
      <c r="D44" s="2"/>
      <c r="E44" s="61"/>
      <c r="F44" s="61"/>
      <c r="G44" s="98" t="str">
        <f t="shared" si="1"/>
        <v/>
      </c>
      <c r="H44" s="72"/>
      <c r="I44" s="72"/>
      <c r="J44" s="72"/>
      <c r="K44" s="72"/>
      <c r="L44" s="100" t="str">
        <f t="shared" si="2"/>
        <v/>
      </c>
      <c r="M44" s="102" t="str">
        <f t="shared" si="3"/>
        <v/>
      </c>
      <c r="N44" s="48" t="str">
        <f t="shared" si="11"/>
        <v/>
      </c>
      <c r="O44" s="1" t="str">
        <f t="shared" si="4"/>
        <v/>
      </c>
      <c r="P44" s="49" t="str">
        <f t="shared" si="5"/>
        <v/>
      </c>
      <c r="S44" s="36" t="str">
        <f t="shared" si="6"/>
        <v/>
      </c>
      <c r="T44" s="14" t="str">
        <f t="shared" si="7"/>
        <v/>
      </c>
      <c r="U44" s="14" t="str">
        <f t="shared" si="8"/>
        <v/>
      </c>
      <c r="V44" s="14" t="str">
        <f t="shared" si="10"/>
        <v/>
      </c>
      <c r="W44" s="14" t="str">
        <f t="shared" si="10"/>
        <v/>
      </c>
      <c r="X44" s="14" t="str">
        <f t="shared" si="10"/>
        <v/>
      </c>
      <c r="Y44" s="14" t="str">
        <f t="shared" si="10"/>
        <v/>
      </c>
    </row>
    <row r="45" spans="1:25" s="1" customFormat="1" ht="9.75" customHeight="1">
      <c r="A45" s="135"/>
      <c r="B45" s="2"/>
      <c r="C45" s="2"/>
      <c r="D45" s="2"/>
      <c r="E45" s="61"/>
      <c r="F45" s="61"/>
      <c r="G45" s="98" t="str">
        <f t="shared" si="1"/>
        <v/>
      </c>
      <c r="H45" s="72"/>
      <c r="I45" s="72"/>
      <c r="J45" s="72"/>
      <c r="K45" s="72"/>
      <c r="L45" s="100" t="str">
        <f t="shared" si="2"/>
        <v/>
      </c>
      <c r="M45" s="102" t="str">
        <f t="shared" si="3"/>
        <v/>
      </c>
      <c r="N45" s="48" t="str">
        <f t="shared" si="11"/>
        <v/>
      </c>
      <c r="O45" s="1" t="str">
        <f t="shared" si="4"/>
        <v/>
      </c>
      <c r="P45" s="49" t="str">
        <f t="shared" si="5"/>
        <v/>
      </c>
      <c r="Q45" s="2"/>
      <c r="R45" s="2"/>
      <c r="S45" s="36" t="str">
        <f t="shared" si="6"/>
        <v/>
      </c>
      <c r="T45" s="14" t="str">
        <f t="shared" si="7"/>
        <v/>
      </c>
      <c r="U45" s="14" t="str">
        <f t="shared" si="8"/>
        <v/>
      </c>
      <c r="V45" s="14" t="str">
        <f t="shared" si="10"/>
        <v/>
      </c>
      <c r="W45" s="14" t="str">
        <f t="shared" si="10"/>
        <v/>
      </c>
      <c r="X45" s="14" t="str">
        <f t="shared" si="10"/>
        <v/>
      </c>
      <c r="Y45" s="14" t="str">
        <f t="shared" si="10"/>
        <v/>
      </c>
    </row>
    <row r="46" spans="1:25" s="1" customFormat="1" ht="9.75" customHeight="1">
      <c r="A46" s="135"/>
      <c r="B46" s="2"/>
      <c r="C46" s="2"/>
      <c r="D46" s="2"/>
      <c r="E46" s="61"/>
      <c r="F46" s="61"/>
      <c r="G46" s="98" t="str">
        <f t="shared" si="1"/>
        <v/>
      </c>
      <c r="H46" s="72"/>
      <c r="I46" s="72"/>
      <c r="J46" s="72"/>
      <c r="K46" s="72"/>
      <c r="L46" s="100" t="str">
        <f t="shared" si="2"/>
        <v/>
      </c>
      <c r="M46" s="102" t="str">
        <f t="shared" si="3"/>
        <v/>
      </c>
      <c r="N46" s="48" t="str">
        <f t="shared" si="11"/>
        <v/>
      </c>
      <c r="O46" s="1" t="str">
        <f t="shared" si="4"/>
        <v/>
      </c>
      <c r="P46" s="49" t="str">
        <f t="shared" si="5"/>
        <v/>
      </c>
      <c r="Q46" s="2"/>
      <c r="R46" s="2"/>
      <c r="S46" s="36" t="str">
        <f t="shared" si="6"/>
        <v/>
      </c>
      <c r="T46" s="14" t="str">
        <f t="shared" si="7"/>
        <v/>
      </c>
      <c r="U46" s="14" t="str">
        <f t="shared" si="8"/>
        <v/>
      </c>
      <c r="V46" s="14" t="str">
        <f t="shared" si="10"/>
        <v/>
      </c>
      <c r="W46" s="14" t="str">
        <f t="shared" si="10"/>
        <v/>
      </c>
      <c r="X46" s="14" t="str">
        <f t="shared" si="10"/>
        <v/>
      </c>
      <c r="Y46" s="14" t="str">
        <f t="shared" si="10"/>
        <v/>
      </c>
    </row>
    <row r="47" spans="1:25" s="1" customFormat="1" ht="9.75" customHeight="1">
      <c r="A47" s="135"/>
      <c r="B47" s="2"/>
      <c r="C47" s="2"/>
      <c r="D47" s="2"/>
      <c r="E47" s="61"/>
      <c r="F47" s="61"/>
      <c r="G47" s="98" t="str">
        <f t="shared" si="1"/>
        <v/>
      </c>
      <c r="H47" s="72"/>
      <c r="I47" s="72"/>
      <c r="J47" s="72"/>
      <c r="K47" s="72"/>
      <c r="L47" s="100" t="str">
        <f t="shared" si="2"/>
        <v/>
      </c>
      <c r="M47" s="102" t="str">
        <f t="shared" si="3"/>
        <v/>
      </c>
      <c r="N47" s="48" t="str">
        <f t="shared" si="11"/>
        <v/>
      </c>
      <c r="O47" s="1" t="str">
        <f t="shared" si="4"/>
        <v/>
      </c>
      <c r="P47" s="49" t="str">
        <f t="shared" si="5"/>
        <v/>
      </c>
      <c r="Q47" s="2"/>
      <c r="R47" s="2"/>
      <c r="S47" s="36" t="str">
        <f t="shared" si="6"/>
        <v/>
      </c>
      <c r="T47" s="14" t="str">
        <f t="shared" si="7"/>
        <v/>
      </c>
      <c r="U47" s="14" t="str">
        <f t="shared" si="8"/>
        <v/>
      </c>
      <c r="V47" s="14" t="str">
        <f t="shared" si="10"/>
        <v/>
      </c>
      <c r="W47" s="14" t="str">
        <f t="shared" si="10"/>
        <v/>
      </c>
      <c r="X47" s="14" t="str">
        <f t="shared" si="10"/>
        <v/>
      </c>
      <c r="Y47" s="14" t="str">
        <f t="shared" si="10"/>
        <v/>
      </c>
    </row>
    <row r="48" spans="1:25" s="1" customFormat="1" ht="9.75" customHeight="1">
      <c r="A48" s="135"/>
      <c r="B48" s="2"/>
      <c r="C48" s="2"/>
      <c r="D48" s="2"/>
      <c r="E48" s="61"/>
      <c r="F48" s="61"/>
      <c r="G48" s="98" t="str">
        <f t="shared" si="1"/>
        <v/>
      </c>
      <c r="H48" s="72"/>
      <c r="I48" s="72"/>
      <c r="J48" s="72"/>
      <c r="K48" s="72"/>
      <c r="L48" s="100" t="str">
        <f t="shared" si="2"/>
        <v/>
      </c>
      <c r="M48" s="102" t="str">
        <f t="shared" si="3"/>
        <v/>
      </c>
      <c r="N48" s="48" t="str">
        <f t="shared" si="11"/>
        <v/>
      </c>
      <c r="O48" s="1" t="str">
        <f t="shared" si="4"/>
        <v/>
      </c>
      <c r="P48" s="49" t="str">
        <f t="shared" si="5"/>
        <v/>
      </c>
      <c r="Q48" s="2"/>
      <c r="R48" s="2"/>
      <c r="S48" s="36" t="str">
        <f t="shared" si="6"/>
        <v/>
      </c>
      <c r="T48" s="14" t="str">
        <f t="shared" si="7"/>
        <v/>
      </c>
      <c r="U48" s="14" t="str">
        <f t="shared" si="8"/>
        <v/>
      </c>
      <c r="V48" s="14" t="str">
        <f t="shared" si="10"/>
        <v/>
      </c>
      <c r="W48" s="14" t="str">
        <f t="shared" si="10"/>
        <v/>
      </c>
      <c r="X48" s="14" t="str">
        <f t="shared" si="10"/>
        <v/>
      </c>
      <c r="Y48" s="14" t="str">
        <f t="shared" si="10"/>
        <v/>
      </c>
    </row>
    <row r="49" spans="1:28" s="1" customFormat="1" ht="9.75" customHeight="1">
      <c r="A49" s="135"/>
      <c r="B49" s="2"/>
      <c r="C49" s="2"/>
      <c r="D49" s="2"/>
      <c r="E49" s="61"/>
      <c r="F49" s="61"/>
      <c r="G49" s="98" t="str">
        <f t="shared" si="1"/>
        <v/>
      </c>
      <c r="H49" s="72"/>
      <c r="I49" s="72"/>
      <c r="J49" s="72"/>
      <c r="K49" s="72"/>
      <c r="L49" s="100" t="str">
        <f t="shared" si="2"/>
        <v/>
      </c>
      <c r="M49" s="102" t="str">
        <f t="shared" si="3"/>
        <v/>
      </c>
      <c r="N49" s="48" t="str">
        <f t="shared" si="11"/>
        <v/>
      </c>
      <c r="O49" s="1" t="str">
        <f t="shared" si="4"/>
        <v/>
      </c>
      <c r="P49" s="49" t="str">
        <f t="shared" si="5"/>
        <v/>
      </c>
      <c r="Q49" s="2"/>
      <c r="R49" s="2"/>
      <c r="S49" s="36" t="str">
        <f t="shared" si="6"/>
        <v/>
      </c>
      <c r="T49" s="14" t="str">
        <f t="shared" si="7"/>
        <v/>
      </c>
      <c r="U49" s="14" t="str">
        <f t="shared" si="8"/>
        <v/>
      </c>
      <c r="V49" s="14" t="str">
        <f t="shared" si="10"/>
        <v/>
      </c>
      <c r="W49" s="14" t="str">
        <f t="shared" si="10"/>
        <v/>
      </c>
      <c r="X49" s="14" t="str">
        <f t="shared" si="10"/>
        <v/>
      </c>
      <c r="Y49" s="14" t="str">
        <f t="shared" si="10"/>
        <v/>
      </c>
    </row>
    <row r="50" spans="1:28" s="1" customFormat="1" ht="9.75" customHeight="1">
      <c r="A50" s="135"/>
      <c r="B50" s="2"/>
      <c r="C50" s="2"/>
      <c r="D50" s="2"/>
      <c r="E50" s="61"/>
      <c r="F50" s="61"/>
      <c r="G50" s="98" t="str">
        <f t="shared" si="1"/>
        <v/>
      </c>
      <c r="H50" s="72"/>
      <c r="I50" s="72"/>
      <c r="J50" s="72"/>
      <c r="K50" s="72"/>
      <c r="L50" s="100" t="str">
        <f t="shared" si="2"/>
        <v/>
      </c>
      <c r="M50" s="102" t="str">
        <f t="shared" si="3"/>
        <v/>
      </c>
      <c r="N50" s="48" t="str">
        <f t="shared" si="11"/>
        <v/>
      </c>
      <c r="O50" s="1" t="str">
        <f t="shared" si="4"/>
        <v/>
      </c>
      <c r="P50" s="49" t="str">
        <f t="shared" si="5"/>
        <v/>
      </c>
      <c r="Q50" s="2"/>
      <c r="R50" s="2"/>
      <c r="S50" s="36" t="str">
        <f t="shared" si="6"/>
        <v/>
      </c>
      <c r="T50" s="14" t="str">
        <f t="shared" si="7"/>
        <v/>
      </c>
      <c r="U50" s="14" t="str">
        <f t="shared" si="8"/>
        <v/>
      </c>
      <c r="V50" s="14" t="str">
        <f t="shared" si="10"/>
        <v/>
      </c>
      <c r="W50" s="14" t="str">
        <f t="shared" si="10"/>
        <v/>
      </c>
      <c r="X50" s="14" t="str">
        <f t="shared" si="10"/>
        <v/>
      </c>
      <c r="Y50" s="14" t="str">
        <f t="shared" si="10"/>
        <v/>
      </c>
    </row>
    <row r="51" spans="1:28" s="1" customFormat="1" ht="9.75" customHeight="1">
      <c r="A51" s="135"/>
      <c r="B51" s="2"/>
      <c r="C51" s="2"/>
      <c r="D51" s="2"/>
      <c r="E51" s="61"/>
      <c r="F51" s="61"/>
      <c r="G51" s="98" t="str">
        <f t="shared" si="1"/>
        <v/>
      </c>
      <c r="H51" s="72"/>
      <c r="I51" s="72"/>
      <c r="J51" s="72"/>
      <c r="K51" s="72"/>
      <c r="L51" s="100" t="str">
        <f t="shared" si="2"/>
        <v/>
      </c>
      <c r="M51" s="102" t="str">
        <f t="shared" si="3"/>
        <v/>
      </c>
      <c r="N51" s="48" t="str">
        <f t="shared" si="11"/>
        <v/>
      </c>
      <c r="O51" s="1" t="str">
        <f t="shared" si="4"/>
        <v/>
      </c>
      <c r="P51" s="49" t="str">
        <f t="shared" si="5"/>
        <v/>
      </c>
      <c r="Q51" s="2"/>
      <c r="R51" s="2"/>
      <c r="S51" s="36" t="str">
        <f t="shared" si="6"/>
        <v/>
      </c>
      <c r="T51" s="14" t="str">
        <f t="shared" si="7"/>
        <v/>
      </c>
      <c r="U51" s="14" t="str">
        <f t="shared" si="8"/>
        <v/>
      </c>
      <c r="V51" s="14" t="str">
        <f t="shared" si="10"/>
        <v/>
      </c>
      <c r="W51" s="14" t="str">
        <f t="shared" si="10"/>
        <v/>
      </c>
      <c r="X51" s="14" t="str">
        <f t="shared" si="10"/>
        <v/>
      </c>
      <c r="Y51" s="14" t="str">
        <f t="shared" si="10"/>
        <v/>
      </c>
    </row>
    <row r="52" spans="1:28" s="1" customFormat="1" ht="9.75" customHeight="1">
      <c r="A52" s="135"/>
      <c r="B52" s="2"/>
      <c r="C52" s="2"/>
      <c r="D52" s="2"/>
      <c r="E52" s="61"/>
      <c r="F52" s="61"/>
      <c r="G52" s="98" t="str">
        <f t="shared" si="1"/>
        <v/>
      </c>
      <c r="H52" s="72"/>
      <c r="I52" s="72"/>
      <c r="J52" s="72"/>
      <c r="K52" s="72"/>
      <c r="L52" s="100" t="str">
        <f t="shared" si="2"/>
        <v/>
      </c>
      <c r="M52" s="102" t="str">
        <f t="shared" si="3"/>
        <v/>
      </c>
      <c r="N52" s="48" t="str">
        <f t="shared" si="11"/>
        <v/>
      </c>
      <c r="O52" s="1" t="str">
        <f t="shared" si="4"/>
        <v/>
      </c>
      <c r="P52" s="49" t="str">
        <f t="shared" si="5"/>
        <v/>
      </c>
      <c r="Q52" s="2"/>
      <c r="R52" s="2"/>
      <c r="S52" s="36" t="str">
        <f t="shared" si="6"/>
        <v/>
      </c>
      <c r="T52" s="14" t="str">
        <f t="shared" si="7"/>
        <v/>
      </c>
      <c r="U52" s="14" t="str">
        <f t="shared" si="8"/>
        <v/>
      </c>
      <c r="V52" s="14" t="str">
        <f t="shared" si="10"/>
        <v/>
      </c>
      <c r="W52" s="14" t="str">
        <f t="shared" si="10"/>
        <v/>
      </c>
      <c r="X52" s="14" t="str">
        <f t="shared" si="10"/>
        <v/>
      </c>
      <c r="Y52" s="14" t="str">
        <f t="shared" si="10"/>
        <v/>
      </c>
    </row>
    <row r="53" spans="1:28" s="1" customFormat="1" ht="9.75" customHeight="1" thickBot="1">
      <c r="A53" s="136"/>
      <c r="B53" s="45"/>
      <c r="C53" s="45"/>
      <c r="D53" s="45"/>
      <c r="E53" s="62"/>
      <c r="F53" s="62"/>
      <c r="G53" s="98" t="str">
        <f t="shared" si="1"/>
        <v/>
      </c>
      <c r="H53" s="134"/>
      <c r="I53" s="134"/>
      <c r="J53" s="134"/>
      <c r="K53" s="134"/>
      <c r="L53" s="100" t="str">
        <f t="shared" si="2"/>
        <v/>
      </c>
      <c r="M53" s="106" t="str">
        <f t="shared" si="3"/>
        <v/>
      </c>
      <c r="N53" s="48" t="str">
        <f t="shared" si="11"/>
        <v/>
      </c>
      <c r="O53" s="46" t="str">
        <f t="shared" si="4"/>
        <v/>
      </c>
      <c r="P53" s="50" t="str">
        <f t="shared" si="5"/>
        <v/>
      </c>
      <c r="Q53" s="2"/>
      <c r="R53" s="2"/>
      <c r="S53" s="36" t="str">
        <f t="shared" si="6"/>
        <v/>
      </c>
      <c r="T53" s="14" t="str">
        <f t="shared" si="7"/>
        <v/>
      </c>
      <c r="U53" s="14" t="str">
        <f t="shared" si="8"/>
        <v/>
      </c>
      <c r="V53" s="14" t="str">
        <f t="shared" si="10"/>
        <v/>
      </c>
      <c r="W53" s="14" t="str">
        <f t="shared" si="10"/>
        <v/>
      </c>
      <c r="X53" s="14" t="str">
        <f t="shared" si="10"/>
        <v/>
      </c>
      <c r="Y53" s="14" t="str">
        <f t="shared" si="10"/>
        <v/>
      </c>
      <c r="Z53" s="19" t="s">
        <v>44</v>
      </c>
      <c r="AA53" s="19" t="s">
        <v>45</v>
      </c>
      <c r="AB53" s="19" t="s">
        <v>59</v>
      </c>
    </row>
    <row r="54" spans="1:28" s="1" customFormat="1" ht="13">
      <c r="A54" s="10"/>
      <c r="B54" s="2"/>
      <c r="C54" s="2"/>
      <c r="D54" s="2"/>
      <c r="E54" s="2"/>
      <c r="F54" s="2"/>
      <c r="G54" s="2"/>
      <c r="M54" s="190" t="s">
        <v>61</v>
      </c>
      <c r="N54" s="191"/>
      <c r="O54" s="208" t="str">
        <f>IF(COUNT('PI 2.2.1 PSA (turtles)'!T3:T53) = 0,"",IF('PI 2.2.1 PSA (turtles)'!AB54&lt;60,"FAIL",'PI 2.2.1 PSA (turtles)'!AB54))</f>
        <v/>
      </c>
      <c r="P54" s="209"/>
      <c r="Q54" s="2"/>
      <c r="R54" s="2"/>
      <c r="S54" s="39"/>
      <c r="T54" s="14"/>
      <c r="U54" s="14">
        <f>COUNT(U3:U53)</f>
        <v>0</v>
      </c>
      <c r="V54" s="14">
        <f>COUNTIF(V3:V53,1)</f>
        <v>0</v>
      </c>
      <c r="W54" s="14">
        <f>COUNTIF(W3:W53,1)</f>
        <v>0</v>
      </c>
      <c r="X54" s="14">
        <f>COUNTIF(X3:X53,1)</f>
        <v>0</v>
      </c>
      <c r="Y54" s="14">
        <f>COUNTIF(Y3:Y53,1)</f>
        <v>0</v>
      </c>
      <c r="Z54" s="40">
        <f>IF(MIN(T3:T53)&lt;60,50,IF(AVERAGE(T3:T53)=60,60,IF(MIN(T3:T53)&lt;80,IF(V54/U54&gt;0.5,IF(SUM(X54:Y54)&lt;1,65,70),IF(V54/U54&lt;0.1,IF(SUM(X54:Y54)&lt;1,75,75),IF(SUM(X54:Y54)&lt;1,70,75))),"xxx")))</f>
        <v>50</v>
      </c>
      <c r="AA54" s="40" t="str">
        <f>IF(Z54="xxx",IF(AVERAGE(T3:T53)=80,80,IF(AVERAGE(T3:T53)=100,100,IF(X54/U54&gt;0.5,IF(Y54&lt;1,85,90),IF(Y54&lt;1,90,95)))),"xxx")</f>
        <v>xxx</v>
      </c>
      <c r="AB54" s="40">
        <f>IF(U54=1,AVERAGE(T3:T53),IF(Z54="xxx",AA54,Z54))</f>
        <v>50</v>
      </c>
    </row>
    <row r="55" spans="1:28" s="1" customFormat="1" ht="13.5" thickBot="1">
      <c r="A55" s="10"/>
      <c r="B55" s="2"/>
      <c r="C55" s="2"/>
      <c r="D55" s="2"/>
      <c r="E55" s="2"/>
      <c r="F55" s="2"/>
      <c r="G55" s="2"/>
      <c r="M55" s="192" t="s">
        <v>63</v>
      </c>
      <c r="N55" s="193"/>
      <c r="O55" s="203" t="str">
        <f>IF(O54="","",IF(OR(O54&lt;60,O54="Fail"),"FAIL",IF(O54&gt;=80,"Unconditional Pass","Pass with condition")))</f>
        <v/>
      </c>
      <c r="P55" s="204"/>
      <c r="Q55" s="2"/>
      <c r="R55" s="2"/>
      <c r="S55" s="2"/>
    </row>
    <row r="56" spans="1:28" s="1" customFormat="1">
      <c r="A56" s="10"/>
      <c r="B56" s="2"/>
      <c r="C56" s="2"/>
      <c r="D56" s="2"/>
      <c r="E56" s="2"/>
      <c r="F56" s="2"/>
      <c r="G56" s="2"/>
      <c r="N56" s="2"/>
      <c r="O56" s="2"/>
      <c r="P56" s="2"/>
      <c r="Q56" s="2"/>
      <c r="R56" s="2"/>
      <c r="S56" s="2"/>
    </row>
    <row r="57" spans="1:28" s="1" customFormat="1" hidden="1">
      <c r="A57" s="10"/>
      <c r="B57" s="2"/>
      <c r="C57" s="2"/>
      <c r="D57" s="2"/>
      <c r="E57" s="2"/>
      <c r="F57" s="2"/>
      <c r="G57" s="2"/>
      <c r="N57" s="2"/>
      <c r="O57" s="2"/>
      <c r="P57" s="2"/>
      <c r="Q57" s="2"/>
      <c r="R57" s="2"/>
      <c r="S57" s="2"/>
    </row>
    <row r="58" spans="1:28" s="1" customFormat="1" hidden="1">
      <c r="A58" s="10"/>
      <c r="B58" s="2"/>
      <c r="C58" s="2"/>
      <c r="D58" s="2"/>
      <c r="E58" s="2"/>
      <c r="F58" s="2"/>
      <c r="G58" s="2"/>
      <c r="N58" s="2"/>
      <c r="O58" s="2"/>
      <c r="P58" s="2"/>
      <c r="Q58" s="2"/>
      <c r="R58" s="2"/>
      <c r="S58" s="2"/>
    </row>
    <row r="59" spans="1:28" s="1" customFormat="1" hidden="1">
      <c r="A59" s="10"/>
      <c r="B59" s="2"/>
      <c r="C59" s="2"/>
      <c r="D59" s="2"/>
      <c r="E59" s="2"/>
      <c r="F59" s="2"/>
      <c r="G59" s="2"/>
      <c r="P59" s="2"/>
      <c r="Q59" s="2"/>
      <c r="R59" s="2"/>
      <c r="S59" s="2"/>
    </row>
    <row r="60" spans="1:28" s="1" customFormat="1" hidden="1">
      <c r="A60" s="10"/>
      <c r="B60" s="2"/>
      <c r="C60" s="2"/>
      <c r="D60" s="2"/>
      <c r="E60" s="2"/>
      <c r="F60" s="2"/>
      <c r="G60" s="2"/>
      <c r="N60" s="2"/>
      <c r="O60" s="2"/>
      <c r="P60" s="2"/>
      <c r="Q60" s="2"/>
      <c r="R60" s="2"/>
      <c r="S60" s="2"/>
    </row>
    <row r="61" spans="1:28" s="1" customFormat="1" hidden="1">
      <c r="A61" s="10"/>
      <c r="B61" s="2"/>
      <c r="C61" s="2"/>
      <c r="D61" s="2"/>
      <c r="E61" s="2"/>
      <c r="F61" s="2"/>
      <c r="G61" s="2"/>
      <c r="N61" s="2"/>
      <c r="O61" s="2"/>
      <c r="P61" s="2"/>
      <c r="Q61" s="2"/>
      <c r="R61" s="2"/>
      <c r="S61" s="2"/>
    </row>
    <row r="62" spans="1:28" s="1" customFormat="1" hidden="1">
      <c r="A62" s="10"/>
      <c r="B62" s="2"/>
      <c r="C62" s="2"/>
      <c r="D62" s="2"/>
      <c r="E62" s="2"/>
      <c r="F62" s="2"/>
      <c r="G62" s="2"/>
      <c r="N62" s="2"/>
      <c r="O62" s="2"/>
      <c r="P62" s="2"/>
      <c r="Q62" s="2"/>
      <c r="R62" s="2"/>
      <c r="S62" s="2"/>
    </row>
    <row r="63" spans="1:28" s="1" customFormat="1" hidden="1">
      <c r="A63" s="10"/>
      <c r="B63" s="2"/>
      <c r="C63" s="2"/>
      <c r="D63" s="2"/>
      <c r="E63" s="2"/>
      <c r="F63" s="2"/>
      <c r="G63" s="2"/>
      <c r="N63" s="2"/>
      <c r="O63" s="2"/>
      <c r="P63" s="2"/>
      <c r="Q63" s="2"/>
      <c r="R63" s="2"/>
      <c r="S63" s="2"/>
    </row>
    <row r="64" spans="1:28" s="1" customFormat="1" hidden="1">
      <c r="A64" s="10"/>
      <c r="B64" s="2"/>
      <c r="C64" s="2"/>
      <c r="D64" s="2"/>
      <c r="E64" s="2"/>
      <c r="F64" s="2"/>
      <c r="G64" s="2"/>
      <c r="N64" s="2"/>
      <c r="O64" s="2"/>
      <c r="P64" s="2"/>
      <c r="Q64" s="2"/>
      <c r="R64" s="2"/>
      <c r="S64" s="2"/>
    </row>
    <row r="65" spans="1:19" s="1" customFormat="1" hidden="1">
      <c r="A65" s="10"/>
      <c r="B65" s="2"/>
      <c r="C65" s="2"/>
      <c r="D65" s="2"/>
      <c r="E65" s="2"/>
      <c r="F65" s="2"/>
      <c r="G65" s="2"/>
      <c r="N65" s="2"/>
      <c r="O65" s="2"/>
      <c r="P65" s="2"/>
      <c r="Q65" s="2"/>
      <c r="R65" s="2"/>
      <c r="S65" s="2"/>
    </row>
    <row r="66" spans="1:19" s="1" customFormat="1" hidden="1">
      <c r="A66" s="10"/>
      <c r="B66" s="2"/>
      <c r="C66" s="2"/>
      <c r="D66" s="2"/>
      <c r="E66" s="2"/>
      <c r="F66" s="2"/>
      <c r="G66" s="2"/>
      <c r="N66" s="2"/>
      <c r="O66" s="2"/>
      <c r="P66" s="2"/>
      <c r="Q66" s="2"/>
      <c r="R66" s="2"/>
      <c r="S66" s="2"/>
    </row>
    <row r="67" spans="1:19" s="1" customFormat="1" hidden="1">
      <c r="A67" s="10"/>
      <c r="B67" s="2"/>
      <c r="C67" s="2"/>
      <c r="D67" s="2"/>
      <c r="E67" s="2"/>
      <c r="F67" s="2"/>
      <c r="G67" s="2"/>
      <c r="N67" s="2"/>
      <c r="O67" s="2"/>
      <c r="P67" s="2"/>
      <c r="Q67" s="2"/>
      <c r="R67" s="2"/>
      <c r="S67" s="2"/>
    </row>
    <row r="68" spans="1:19" s="1" customFormat="1" hidden="1">
      <c r="A68" s="10"/>
      <c r="B68" s="2"/>
      <c r="C68" s="2"/>
      <c r="D68" s="2"/>
      <c r="E68" s="2"/>
      <c r="F68" s="2"/>
      <c r="G68" s="2"/>
      <c r="N68" s="2"/>
      <c r="O68" s="2"/>
      <c r="P68" s="2"/>
      <c r="Q68" s="2"/>
      <c r="R68" s="2"/>
      <c r="S68" s="2"/>
    </row>
    <row r="69" spans="1:19" s="1" customFormat="1" hidden="1">
      <c r="A69" s="10"/>
      <c r="B69" s="2"/>
      <c r="C69" s="2"/>
      <c r="D69" s="2"/>
      <c r="E69" s="2"/>
      <c r="F69" s="2"/>
      <c r="G69" s="2"/>
      <c r="N69" s="2"/>
      <c r="O69" s="2"/>
      <c r="P69" s="2"/>
      <c r="Q69" s="2"/>
      <c r="R69" s="2"/>
      <c r="S69" s="2"/>
    </row>
    <row r="70" spans="1:19" s="1" customFormat="1" hidden="1">
      <c r="A70" s="10"/>
      <c r="B70" s="2"/>
      <c r="C70" s="2"/>
      <c r="D70" s="2"/>
      <c r="E70" s="2"/>
      <c r="F70" s="2"/>
      <c r="G70" s="2"/>
      <c r="N70" s="2"/>
      <c r="O70" s="2"/>
      <c r="P70" s="2"/>
      <c r="Q70" s="2"/>
      <c r="R70" s="2"/>
      <c r="S70" s="2"/>
    </row>
    <row r="71" spans="1:19" s="1" customFormat="1" hidden="1">
      <c r="A71" s="10"/>
      <c r="B71" s="2"/>
      <c r="C71" s="2"/>
      <c r="D71" s="2"/>
      <c r="E71" s="2"/>
      <c r="F71" s="2"/>
      <c r="G71" s="2"/>
      <c r="N71" s="2"/>
      <c r="O71" s="2"/>
      <c r="P71" s="2"/>
      <c r="Q71" s="2"/>
      <c r="R71" s="2"/>
      <c r="S71" s="2"/>
    </row>
    <row r="72" spans="1:19" s="1" customFormat="1" hidden="1">
      <c r="A72" s="10"/>
      <c r="B72" s="2"/>
      <c r="C72" s="2"/>
      <c r="D72" s="2"/>
      <c r="E72" s="2"/>
      <c r="F72" s="2"/>
      <c r="G72" s="2"/>
      <c r="N72" s="2"/>
      <c r="O72" s="2"/>
      <c r="P72" s="2"/>
      <c r="Q72" s="2"/>
      <c r="R72" s="2"/>
      <c r="S72" s="2"/>
    </row>
    <row r="73" spans="1:19" s="1" customFormat="1" hidden="1">
      <c r="A73" s="10"/>
      <c r="B73" s="2"/>
      <c r="C73" s="2"/>
      <c r="D73" s="2"/>
      <c r="E73" s="2"/>
      <c r="F73" s="2"/>
      <c r="G73" s="2"/>
      <c r="N73" s="2"/>
      <c r="O73" s="2"/>
      <c r="P73" s="2"/>
      <c r="Q73" s="2"/>
      <c r="R73" s="2"/>
      <c r="S73" s="2"/>
    </row>
    <row r="74" spans="1:19" s="1" customFormat="1" hidden="1">
      <c r="A74" s="10"/>
      <c r="B74" s="2"/>
      <c r="C74" s="2"/>
      <c r="D74" s="2"/>
      <c r="E74" s="2"/>
      <c r="F74" s="2"/>
      <c r="G74" s="2"/>
      <c r="N74" s="2"/>
      <c r="O74" s="2"/>
      <c r="P74" s="2"/>
      <c r="Q74" s="2"/>
      <c r="R74" s="2"/>
      <c r="S74" s="2"/>
    </row>
    <row r="75" spans="1:19" s="1" customFormat="1" hidden="1">
      <c r="A75" s="10"/>
      <c r="B75" s="2"/>
      <c r="C75" s="2"/>
      <c r="D75" s="2"/>
      <c r="E75" s="2"/>
      <c r="F75" s="2"/>
      <c r="G75" s="2"/>
      <c r="N75" s="2"/>
      <c r="O75" s="2"/>
      <c r="P75" s="2"/>
      <c r="Q75" s="2"/>
      <c r="R75" s="2"/>
      <c r="S75" s="2"/>
    </row>
    <row r="76" spans="1:19" s="1" customFormat="1" hidden="1">
      <c r="A76" s="10"/>
      <c r="B76" s="2"/>
      <c r="C76" s="2"/>
      <c r="D76" s="2"/>
      <c r="E76" s="2"/>
      <c r="F76" s="2"/>
      <c r="G76" s="2"/>
      <c r="N76" s="2"/>
      <c r="O76" s="2"/>
      <c r="P76" s="2"/>
      <c r="Q76" s="2"/>
      <c r="R76" s="2"/>
      <c r="S76" s="2"/>
    </row>
    <row r="77" spans="1:19" s="1" customFormat="1" hidden="1">
      <c r="A77" s="10"/>
      <c r="B77" s="2"/>
      <c r="C77" s="2"/>
      <c r="D77" s="2"/>
      <c r="E77" s="2"/>
      <c r="F77" s="2"/>
      <c r="G77" s="2"/>
      <c r="N77" s="2"/>
      <c r="O77" s="2"/>
      <c r="P77" s="2"/>
      <c r="Q77" s="2"/>
      <c r="R77" s="2"/>
      <c r="S77" s="2"/>
    </row>
    <row r="78" spans="1:19" s="1" customFormat="1" hidden="1">
      <c r="A78" s="10"/>
      <c r="B78" s="2"/>
      <c r="C78" s="2"/>
      <c r="D78" s="2"/>
      <c r="E78" s="2"/>
      <c r="F78" s="2"/>
      <c r="G78" s="2"/>
      <c r="N78" s="2"/>
      <c r="O78" s="2"/>
      <c r="P78" s="2"/>
      <c r="Q78" s="2"/>
      <c r="R78" s="2"/>
      <c r="S78" s="2"/>
    </row>
    <row r="79" spans="1:19" s="1" customFormat="1" hidden="1">
      <c r="A79" s="10"/>
      <c r="B79" s="2"/>
      <c r="C79" s="2"/>
      <c r="D79" s="2"/>
      <c r="E79" s="2"/>
      <c r="F79" s="2"/>
      <c r="G79" s="2"/>
      <c r="N79" s="2"/>
      <c r="O79" s="2"/>
      <c r="P79" s="2"/>
      <c r="Q79" s="2"/>
      <c r="R79" s="2"/>
      <c r="S79" s="2"/>
    </row>
    <row r="80" spans="1:19" s="1" customFormat="1" hidden="1">
      <c r="A80" s="10"/>
      <c r="B80" s="2"/>
      <c r="C80" s="2"/>
      <c r="D80" s="2"/>
      <c r="E80" s="2"/>
      <c r="F80" s="2"/>
      <c r="G80" s="2"/>
      <c r="N80" s="2"/>
      <c r="O80" s="2"/>
      <c r="P80" s="2"/>
      <c r="Q80" s="2"/>
      <c r="R80" s="2"/>
      <c r="S80" s="2"/>
    </row>
    <row r="81" spans="1:19" s="1" customFormat="1" hidden="1">
      <c r="A81" s="10"/>
      <c r="B81" s="2"/>
      <c r="C81" s="2"/>
      <c r="D81" s="2"/>
      <c r="E81" s="2"/>
      <c r="F81" s="2"/>
      <c r="G81" s="2"/>
      <c r="N81" s="2"/>
      <c r="O81" s="2"/>
      <c r="P81" s="2"/>
      <c r="Q81" s="2"/>
      <c r="R81" s="2"/>
      <c r="S81" s="2"/>
    </row>
    <row r="82" spans="1:19" s="1" customFormat="1" hidden="1">
      <c r="A82" s="10"/>
      <c r="B82" s="2"/>
      <c r="C82" s="2"/>
      <c r="D82" s="2"/>
      <c r="E82" s="2"/>
      <c r="F82" s="2"/>
      <c r="G82" s="2"/>
      <c r="N82" s="2"/>
      <c r="O82" s="2"/>
      <c r="P82" s="2"/>
      <c r="Q82" s="2"/>
      <c r="R82" s="2"/>
      <c r="S82" s="2"/>
    </row>
    <row r="83" spans="1:19" s="1" customFormat="1" hidden="1">
      <c r="A83" s="10"/>
      <c r="B83" s="2"/>
      <c r="C83" s="2"/>
      <c r="D83" s="2"/>
      <c r="E83" s="2"/>
      <c r="F83" s="2"/>
      <c r="G83" s="2"/>
      <c r="N83" s="2"/>
      <c r="O83" s="2"/>
      <c r="P83" s="2"/>
      <c r="Q83" s="2"/>
      <c r="R83" s="2"/>
      <c r="S83" s="2"/>
    </row>
    <row r="84" spans="1:19" s="1" customFormat="1" hidden="1">
      <c r="A84" s="10"/>
      <c r="B84" s="2"/>
      <c r="C84" s="2"/>
      <c r="D84" s="2"/>
      <c r="E84" s="2"/>
      <c r="F84" s="2"/>
      <c r="G84" s="2"/>
      <c r="N84" s="2"/>
      <c r="O84" s="2"/>
      <c r="P84" s="2"/>
      <c r="Q84" s="2"/>
      <c r="R84" s="2"/>
      <c r="S84" s="2"/>
    </row>
    <row r="85" spans="1:19" s="1" customFormat="1" hidden="1">
      <c r="A85" s="10"/>
      <c r="B85" s="2"/>
      <c r="C85" s="2"/>
      <c r="D85" s="2"/>
      <c r="E85" s="2"/>
      <c r="F85" s="2"/>
      <c r="G85" s="2"/>
      <c r="N85" s="2"/>
      <c r="O85" s="2"/>
      <c r="P85" s="2"/>
      <c r="Q85" s="2"/>
      <c r="R85" s="2"/>
      <c r="S85" s="2"/>
    </row>
    <row r="86" spans="1:19" s="1" customFormat="1" hidden="1">
      <c r="A86" s="10"/>
      <c r="B86" s="2"/>
      <c r="C86" s="2"/>
      <c r="D86" s="2"/>
      <c r="E86" s="2"/>
      <c r="F86" s="2"/>
      <c r="G86" s="2"/>
      <c r="N86" s="2"/>
      <c r="O86" s="2"/>
      <c r="P86" s="2"/>
      <c r="Q86" s="2"/>
      <c r="R86" s="2"/>
      <c r="S86" s="2"/>
    </row>
    <row r="87" spans="1:19" s="1" customFormat="1" hidden="1">
      <c r="A87" s="10"/>
      <c r="B87" s="2"/>
      <c r="C87" s="2"/>
      <c r="D87" s="2"/>
      <c r="E87" s="2"/>
      <c r="F87" s="2"/>
      <c r="G87" s="2"/>
      <c r="N87" s="2"/>
      <c r="O87" s="2"/>
      <c r="P87" s="2"/>
      <c r="Q87" s="2"/>
      <c r="R87" s="2"/>
      <c r="S87" s="2"/>
    </row>
    <row r="88" spans="1:19" s="1" customFormat="1" hidden="1">
      <c r="A88" s="10"/>
      <c r="B88" s="2"/>
      <c r="C88" s="2"/>
      <c r="D88" s="2"/>
      <c r="E88" s="2"/>
      <c r="F88" s="2"/>
      <c r="G88" s="2"/>
      <c r="N88" s="2"/>
      <c r="O88" s="2"/>
      <c r="P88" s="2"/>
      <c r="Q88" s="2"/>
      <c r="R88" s="2"/>
      <c r="S88" s="2"/>
    </row>
    <row r="89" spans="1:19" s="1" customFormat="1" hidden="1">
      <c r="A89" s="10"/>
      <c r="B89" s="2"/>
      <c r="C89" s="2"/>
      <c r="D89" s="2"/>
      <c r="E89" s="2"/>
      <c r="F89" s="2"/>
      <c r="G89" s="2"/>
      <c r="N89" s="2"/>
      <c r="O89" s="2"/>
      <c r="P89" s="2"/>
      <c r="Q89" s="2"/>
      <c r="R89" s="2"/>
      <c r="S89" s="2"/>
    </row>
    <row r="90" spans="1:19" s="1" customFormat="1" hidden="1">
      <c r="A90" s="10"/>
      <c r="B90" s="2"/>
      <c r="C90" s="2"/>
      <c r="D90" s="2"/>
      <c r="E90" s="2"/>
      <c r="F90" s="2"/>
      <c r="G90" s="2"/>
      <c r="N90" s="2"/>
      <c r="O90" s="2"/>
      <c r="P90" s="2"/>
      <c r="Q90" s="2"/>
      <c r="R90" s="2"/>
      <c r="S90" s="2"/>
    </row>
    <row r="91" spans="1:19" s="1" customFormat="1" hidden="1">
      <c r="A91" s="10"/>
      <c r="B91" s="2"/>
      <c r="C91" s="2"/>
      <c r="D91" s="2"/>
      <c r="E91" s="2"/>
      <c r="F91" s="2"/>
      <c r="G91" s="2"/>
      <c r="N91" s="2"/>
      <c r="O91" s="2"/>
      <c r="P91" s="2"/>
      <c r="Q91" s="2"/>
      <c r="R91" s="2"/>
      <c r="S91" s="2"/>
    </row>
    <row r="92" spans="1:19" s="1" customFormat="1" hidden="1">
      <c r="A92" s="10"/>
      <c r="B92" s="2"/>
      <c r="C92" s="2"/>
      <c r="D92" s="2"/>
      <c r="E92" s="2"/>
      <c r="F92" s="2"/>
      <c r="G92" s="2"/>
      <c r="N92" s="2"/>
      <c r="O92" s="2"/>
      <c r="P92" s="2"/>
      <c r="Q92" s="2"/>
      <c r="R92" s="2"/>
      <c r="S92" s="2"/>
    </row>
    <row r="93" spans="1:19" s="1" customFormat="1" hidden="1">
      <c r="A93" s="10"/>
      <c r="B93" s="2"/>
      <c r="C93" s="2"/>
      <c r="D93" s="2"/>
      <c r="E93" s="2"/>
      <c r="F93" s="2"/>
      <c r="G93" s="2"/>
      <c r="N93" s="2"/>
      <c r="O93" s="2"/>
      <c r="P93" s="2"/>
      <c r="Q93" s="2"/>
      <c r="R93" s="2"/>
      <c r="S93" s="2"/>
    </row>
    <row r="94" spans="1:19" s="1" customFormat="1" hidden="1">
      <c r="A94" s="10"/>
      <c r="B94" s="2"/>
      <c r="C94" s="2"/>
      <c r="D94" s="2"/>
      <c r="E94" s="2"/>
      <c r="F94" s="2"/>
      <c r="G94" s="2"/>
      <c r="N94" s="2"/>
      <c r="O94" s="2"/>
      <c r="P94" s="2"/>
      <c r="Q94" s="2"/>
      <c r="R94" s="2"/>
      <c r="S94" s="2"/>
    </row>
    <row r="95" spans="1:19" s="1" customFormat="1" hidden="1">
      <c r="A95" s="10"/>
      <c r="B95" s="2"/>
      <c r="C95" s="2"/>
      <c r="D95" s="2"/>
      <c r="E95" s="2"/>
      <c r="F95" s="2"/>
      <c r="G95" s="2"/>
      <c r="N95" s="2"/>
      <c r="O95" s="2"/>
      <c r="P95" s="2"/>
      <c r="Q95" s="2"/>
      <c r="R95" s="2"/>
      <c r="S95" s="2"/>
    </row>
    <row r="96" spans="1:19" s="1" customFormat="1" hidden="1">
      <c r="A96" s="10"/>
      <c r="B96" s="2"/>
      <c r="C96" s="2"/>
      <c r="D96" s="2"/>
      <c r="E96" s="2"/>
      <c r="F96" s="2"/>
      <c r="G96" s="2"/>
      <c r="N96" s="2"/>
      <c r="O96" s="2"/>
      <c r="P96" s="2"/>
      <c r="Q96" s="2"/>
      <c r="R96" s="2"/>
      <c r="S96" s="2"/>
    </row>
    <row r="97" spans="1:19" s="1" customFormat="1" hidden="1">
      <c r="A97" s="10"/>
      <c r="B97" s="2"/>
      <c r="C97" s="2"/>
      <c r="D97" s="2"/>
      <c r="E97" s="2"/>
      <c r="F97" s="2"/>
      <c r="G97" s="2"/>
      <c r="N97" s="2"/>
      <c r="O97" s="2"/>
      <c r="P97" s="2"/>
      <c r="Q97" s="2"/>
      <c r="R97" s="2"/>
      <c r="S97" s="2"/>
    </row>
    <row r="98" spans="1:19" s="1" customFormat="1" hidden="1">
      <c r="A98" s="10"/>
      <c r="B98" s="2"/>
      <c r="C98" s="2"/>
      <c r="D98" s="2"/>
      <c r="E98" s="2"/>
      <c r="F98" s="2"/>
      <c r="G98" s="2"/>
      <c r="N98" s="2"/>
      <c r="O98" s="2"/>
      <c r="P98" s="2"/>
      <c r="Q98" s="2"/>
      <c r="R98" s="2"/>
      <c r="S98" s="2"/>
    </row>
    <row r="99" spans="1:19" s="1" customFormat="1" hidden="1">
      <c r="A99" s="10"/>
      <c r="B99" s="2"/>
      <c r="C99" s="2"/>
      <c r="D99" s="2"/>
      <c r="E99" s="2"/>
      <c r="F99" s="2"/>
      <c r="G99" s="2"/>
      <c r="N99" s="2"/>
      <c r="O99" s="2"/>
      <c r="P99" s="2"/>
      <c r="Q99" s="2"/>
      <c r="R99" s="2"/>
      <c r="S99" s="2"/>
    </row>
    <row r="100" spans="1:19" s="1" customFormat="1" hidden="1">
      <c r="A100" s="10"/>
      <c r="B100" s="2"/>
      <c r="C100" s="2"/>
      <c r="D100" s="2"/>
      <c r="E100" s="2"/>
      <c r="F100" s="2"/>
      <c r="G100" s="2"/>
      <c r="N100" s="2"/>
      <c r="O100" s="2"/>
      <c r="P100" s="2"/>
      <c r="Q100" s="2"/>
      <c r="R100" s="2"/>
      <c r="S100" s="2"/>
    </row>
    <row r="101" spans="1:19" s="1" customFormat="1" hidden="1">
      <c r="A101" s="10"/>
      <c r="B101" s="2"/>
      <c r="C101" s="2"/>
      <c r="D101" s="2"/>
      <c r="E101" s="2"/>
      <c r="F101" s="2"/>
      <c r="G101" s="2"/>
      <c r="N101" s="2"/>
      <c r="O101" s="2"/>
      <c r="P101" s="2"/>
      <c r="Q101" s="2"/>
      <c r="R101" s="2"/>
      <c r="S101" s="2"/>
    </row>
    <row r="102" spans="1:19" s="1" customFormat="1" hidden="1">
      <c r="A102" s="10"/>
      <c r="B102" s="2"/>
      <c r="C102" s="2"/>
      <c r="D102" s="2"/>
      <c r="E102" s="2"/>
      <c r="F102" s="2"/>
      <c r="G102" s="2"/>
      <c r="N102" s="2"/>
      <c r="O102" s="2"/>
      <c r="P102" s="2"/>
      <c r="Q102" s="2"/>
      <c r="R102" s="2"/>
      <c r="S102" s="2"/>
    </row>
    <row r="103" spans="1:19" s="1" customFormat="1" hidden="1">
      <c r="A103" s="10"/>
      <c r="B103" s="2"/>
      <c r="C103" s="2"/>
      <c r="D103" s="2"/>
      <c r="E103" s="2"/>
      <c r="F103" s="2"/>
      <c r="G103" s="2"/>
      <c r="N103" s="2"/>
      <c r="O103" s="2"/>
      <c r="P103" s="2"/>
      <c r="Q103" s="2"/>
      <c r="R103" s="2"/>
      <c r="S103" s="2"/>
    </row>
    <row r="104" spans="1:19" s="1" customFormat="1" hidden="1">
      <c r="A104" s="10"/>
      <c r="B104" s="2"/>
      <c r="C104" s="2"/>
      <c r="D104" s="2"/>
      <c r="E104" s="2"/>
      <c r="F104" s="2"/>
      <c r="G104" s="2"/>
      <c r="N104" s="2"/>
      <c r="O104" s="2"/>
      <c r="P104" s="2"/>
      <c r="Q104" s="2"/>
      <c r="R104" s="2"/>
      <c r="S104" s="2"/>
    </row>
    <row r="105" spans="1:19" s="1" customFormat="1" hidden="1">
      <c r="A105" s="10"/>
      <c r="B105" s="2"/>
      <c r="C105" s="2"/>
      <c r="D105" s="2"/>
      <c r="E105" s="2"/>
      <c r="F105" s="2"/>
      <c r="G105" s="2"/>
      <c r="N105" s="2"/>
      <c r="O105" s="2"/>
      <c r="P105" s="2"/>
      <c r="Q105" s="2"/>
      <c r="R105" s="2"/>
      <c r="S105" s="2"/>
    </row>
    <row r="106" spans="1:19" s="1" customFormat="1" hidden="1">
      <c r="A106" s="10"/>
      <c r="B106" s="2"/>
      <c r="C106" s="2"/>
      <c r="D106" s="2"/>
      <c r="E106" s="2"/>
      <c r="F106" s="2"/>
      <c r="G106" s="2"/>
      <c r="N106" s="2"/>
      <c r="O106" s="2"/>
      <c r="P106" s="2"/>
      <c r="Q106" s="2"/>
      <c r="R106" s="2"/>
      <c r="S106" s="2"/>
    </row>
    <row r="107" spans="1:19" s="1" customFormat="1" hidden="1">
      <c r="A107" s="10"/>
      <c r="B107" s="2"/>
      <c r="C107" s="2"/>
      <c r="D107" s="2"/>
      <c r="E107" s="2"/>
      <c r="F107" s="2"/>
      <c r="G107" s="2"/>
      <c r="N107" s="2"/>
      <c r="O107" s="2"/>
      <c r="P107" s="2"/>
      <c r="Q107" s="2"/>
      <c r="R107" s="2"/>
      <c r="S107" s="2"/>
    </row>
    <row r="108" spans="1:19" s="1" customFormat="1" hidden="1">
      <c r="A108" s="10"/>
      <c r="B108" s="2"/>
      <c r="C108" s="2"/>
      <c r="D108" s="2"/>
      <c r="E108" s="2"/>
      <c r="F108" s="2"/>
      <c r="G108" s="2"/>
      <c r="N108" s="2"/>
      <c r="O108" s="2"/>
      <c r="P108" s="2"/>
      <c r="Q108" s="2"/>
      <c r="R108" s="2"/>
      <c r="S108" s="2"/>
    </row>
    <row r="109" spans="1:19" s="1" customFormat="1" hidden="1">
      <c r="A109" s="10"/>
      <c r="B109" s="2"/>
      <c r="C109" s="2"/>
      <c r="D109" s="2"/>
      <c r="E109" s="2"/>
      <c r="F109" s="2"/>
      <c r="G109" s="2"/>
      <c r="N109" s="2"/>
      <c r="O109" s="2"/>
      <c r="P109" s="2"/>
      <c r="Q109" s="2"/>
      <c r="R109" s="2"/>
      <c r="S109" s="2"/>
    </row>
    <row r="110" spans="1:19" s="1" customFormat="1" hidden="1">
      <c r="A110" s="10"/>
      <c r="B110" s="2"/>
      <c r="C110" s="2"/>
      <c r="D110" s="2"/>
      <c r="E110" s="2"/>
      <c r="F110" s="2"/>
      <c r="G110" s="2"/>
      <c r="N110" s="2"/>
      <c r="O110" s="2"/>
      <c r="P110" s="2"/>
      <c r="Q110" s="2"/>
      <c r="R110" s="2"/>
      <c r="S110" s="2"/>
    </row>
    <row r="111" spans="1:19" s="1" customFormat="1" hidden="1">
      <c r="A111" s="10"/>
      <c r="B111" s="2"/>
      <c r="C111" s="2"/>
      <c r="D111" s="2"/>
      <c r="E111" s="2"/>
      <c r="F111" s="2"/>
      <c r="G111" s="2"/>
      <c r="N111" s="2"/>
      <c r="O111" s="2"/>
      <c r="P111" s="2"/>
      <c r="Q111" s="2"/>
      <c r="R111" s="2"/>
      <c r="S111" s="2"/>
    </row>
    <row r="112" spans="1:19" s="1" customFormat="1" hidden="1">
      <c r="A112" s="10"/>
      <c r="B112" s="2"/>
      <c r="C112" s="7"/>
      <c r="D112" s="7"/>
      <c r="N112" s="2"/>
      <c r="O112" s="2"/>
      <c r="P112" s="2"/>
      <c r="Q112" s="2"/>
      <c r="R112" s="2"/>
      <c r="S112" s="2"/>
    </row>
    <row r="113" spans="1:19" s="1" customFormat="1" hidden="1">
      <c r="A113" s="10"/>
      <c r="B113" s="2"/>
      <c r="C113" s="7"/>
      <c r="D113" s="7"/>
      <c r="N113" s="2"/>
      <c r="O113" s="2"/>
      <c r="P113" s="2"/>
      <c r="Q113" s="2"/>
      <c r="R113" s="2"/>
      <c r="S113" s="2"/>
    </row>
    <row r="114" spans="1:19" s="1" customFormat="1" hidden="1">
      <c r="A114" s="10"/>
      <c r="B114" s="2"/>
      <c r="C114" s="7"/>
      <c r="D114" s="7"/>
      <c r="N114" s="2"/>
      <c r="O114" s="2"/>
      <c r="P114" s="2"/>
      <c r="Q114" s="2"/>
      <c r="R114" s="2"/>
      <c r="S114" s="2"/>
    </row>
    <row r="115" spans="1:19" s="1" customFormat="1" hidden="1">
      <c r="A115" s="10"/>
      <c r="B115" s="2"/>
      <c r="C115" s="7"/>
      <c r="D115" s="7"/>
      <c r="N115" s="2"/>
      <c r="O115" s="2"/>
      <c r="P115" s="2"/>
      <c r="Q115" s="2"/>
      <c r="R115" s="2"/>
      <c r="S115" s="2"/>
    </row>
    <row r="116" spans="1:19" s="1" customFormat="1" hidden="1">
      <c r="A116" s="10"/>
      <c r="B116" s="2"/>
      <c r="C116" s="7"/>
      <c r="D116" s="7"/>
      <c r="N116" s="2"/>
      <c r="O116" s="2"/>
      <c r="P116" s="2"/>
      <c r="Q116" s="2"/>
      <c r="R116" s="2"/>
      <c r="S116" s="2"/>
    </row>
    <row r="117" spans="1:19" s="1" customFormat="1" hidden="1">
      <c r="A117" s="10"/>
      <c r="B117" s="2"/>
      <c r="C117" s="7"/>
      <c r="D117" s="7"/>
      <c r="N117" s="2"/>
      <c r="O117" s="2"/>
      <c r="P117" s="2"/>
      <c r="Q117" s="2"/>
      <c r="R117" s="2"/>
      <c r="S117" s="2"/>
    </row>
    <row r="118" spans="1:19" s="1" customFormat="1" hidden="1">
      <c r="A118" s="10"/>
      <c r="B118" s="2"/>
      <c r="C118" s="7"/>
      <c r="D118" s="7"/>
      <c r="N118" s="2"/>
      <c r="O118" s="2"/>
      <c r="P118" s="2"/>
      <c r="Q118" s="2"/>
      <c r="R118" s="2"/>
      <c r="S118" s="2"/>
    </row>
    <row r="119" spans="1:19" s="1" customFormat="1" hidden="1">
      <c r="A119" s="10"/>
      <c r="B119" s="2"/>
      <c r="C119" s="7"/>
      <c r="D119" s="7"/>
      <c r="N119" s="2"/>
      <c r="O119" s="2"/>
      <c r="P119" s="2"/>
      <c r="Q119" s="2"/>
      <c r="R119" s="2"/>
      <c r="S119" s="2"/>
    </row>
    <row r="120" spans="1:19" s="1" customFormat="1" hidden="1">
      <c r="A120" s="10"/>
      <c r="B120" s="2"/>
      <c r="C120" s="7"/>
      <c r="D120" s="7"/>
      <c r="N120" s="2"/>
      <c r="O120" s="2"/>
      <c r="P120" s="2"/>
      <c r="Q120" s="2"/>
      <c r="R120" s="2"/>
      <c r="S120" s="2"/>
    </row>
    <row r="121" spans="1:19" s="1" customFormat="1" hidden="1">
      <c r="A121" s="10"/>
      <c r="B121" s="2"/>
      <c r="C121" s="7"/>
      <c r="D121" s="7"/>
      <c r="N121" s="2"/>
      <c r="O121" s="2"/>
      <c r="P121" s="2"/>
      <c r="Q121" s="2"/>
      <c r="R121" s="2"/>
      <c r="S121" s="2"/>
    </row>
    <row r="122" spans="1:19" s="1" customFormat="1" hidden="1">
      <c r="A122" s="10"/>
      <c r="B122" s="2"/>
      <c r="C122" s="7"/>
      <c r="D122" s="7"/>
      <c r="N122" s="2"/>
      <c r="O122" s="2"/>
      <c r="P122" s="2"/>
      <c r="Q122" s="2"/>
      <c r="R122" s="2"/>
      <c r="S122" s="2"/>
    </row>
    <row r="123" spans="1:19" s="1" customFormat="1" hidden="1">
      <c r="A123" s="10"/>
      <c r="B123" s="2"/>
      <c r="C123" s="7"/>
      <c r="D123" s="7"/>
      <c r="N123" s="2"/>
      <c r="O123" s="2"/>
      <c r="P123" s="2"/>
      <c r="Q123" s="2"/>
      <c r="R123" s="2"/>
      <c r="S123" s="2"/>
    </row>
    <row r="124" spans="1:19" s="1" customFormat="1" hidden="1">
      <c r="A124" s="10"/>
      <c r="B124" s="2"/>
      <c r="C124" s="7"/>
      <c r="D124" s="7"/>
      <c r="N124" s="2"/>
      <c r="O124" s="2"/>
      <c r="P124" s="2"/>
      <c r="Q124" s="2"/>
      <c r="R124" s="2"/>
      <c r="S124" s="2"/>
    </row>
    <row r="125" spans="1:19" s="1" customFormat="1" hidden="1">
      <c r="A125" s="10"/>
      <c r="B125" s="2"/>
      <c r="C125" s="7"/>
      <c r="D125" s="7"/>
      <c r="N125" s="2"/>
      <c r="O125" s="2"/>
      <c r="P125" s="2"/>
      <c r="Q125" s="2"/>
      <c r="R125" s="2"/>
      <c r="S125" s="2"/>
    </row>
    <row r="126" spans="1:19" s="1" customFormat="1" hidden="1">
      <c r="A126" s="10"/>
      <c r="B126" s="2"/>
      <c r="C126" s="7"/>
      <c r="D126" s="7"/>
      <c r="N126" s="2"/>
      <c r="O126" s="2"/>
      <c r="P126" s="2"/>
      <c r="Q126" s="2"/>
      <c r="R126" s="2"/>
      <c r="S126" s="2"/>
    </row>
    <row r="127" spans="1:19" s="1" customFormat="1" hidden="1">
      <c r="A127" s="10"/>
      <c r="B127" s="2"/>
      <c r="C127" s="7"/>
      <c r="D127" s="7"/>
      <c r="N127" s="2"/>
      <c r="O127" s="2"/>
      <c r="P127" s="2"/>
      <c r="Q127" s="2"/>
      <c r="R127" s="2"/>
      <c r="S127" s="2"/>
    </row>
    <row r="128" spans="1:19" s="1" customFormat="1" hidden="1">
      <c r="A128" s="10"/>
      <c r="B128" s="2"/>
      <c r="C128" s="7"/>
      <c r="D128" s="7"/>
      <c r="N128" s="2"/>
      <c r="O128" s="2"/>
      <c r="P128" s="2"/>
      <c r="Q128" s="2"/>
      <c r="R128" s="2"/>
      <c r="S128" s="2"/>
    </row>
    <row r="129" spans="1:19" s="1" customFormat="1" hidden="1">
      <c r="A129" s="10"/>
      <c r="B129" s="2"/>
      <c r="C129" s="7"/>
      <c r="D129" s="7"/>
      <c r="N129" s="2"/>
      <c r="O129" s="2"/>
      <c r="P129" s="2"/>
      <c r="Q129" s="2"/>
      <c r="R129" s="2"/>
      <c r="S129" s="2"/>
    </row>
    <row r="130" spans="1:19" s="1" customFormat="1" hidden="1">
      <c r="A130" s="10"/>
      <c r="B130" s="2"/>
      <c r="C130" s="7"/>
      <c r="D130" s="7"/>
      <c r="N130" s="2"/>
      <c r="O130" s="2"/>
      <c r="P130" s="2"/>
      <c r="Q130" s="2"/>
      <c r="R130" s="2"/>
      <c r="S130" s="2"/>
    </row>
    <row r="131" spans="1:19" s="1" customFormat="1" hidden="1">
      <c r="A131" s="10"/>
      <c r="B131" s="2"/>
      <c r="C131" s="7"/>
      <c r="D131" s="7"/>
      <c r="N131" s="2"/>
      <c r="O131" s="2"/>
      <c r="P131" s="2"/>
      <c r="Q131" s="2"/>
      <c r="R131" s="2"/>
      <c r="S131" s="2"/>
    </row>
    <row r="132" spans="1:19" s="1" customFormat="1" hidden="1">
      <c r="A132" s="10"/>
      <c r="B132" s="2"/>
      <c r="C132" s="7"/>
      <c r="D132" s="7"/>
      <c r="N132" s="2"/>
      <c r="O132" s="2"/>
      <c r="P132" s="2"/>
      <c r="Q132" s="2"/>
      <c r="R132" s="2"/>
      <c r="S132" s="2"/>
    </row>
    <row r="133" spans="1:19" s="1" customFormat="1" hidden="1">
      <c r="A133" s="10"/>
      <c r="B133" s="2"/>
      <c r="C133" s="7"/>
      <c r="D133" s="7"/>
      <c r="N133" s="2"/>
      <c r="O133" s="2"/>
      <c r="P133" s="2"/>
      <c r="Q133" s="2"/>
      <c r="R133" s="2"/>
      <c r="S133" s="2"/>
    </row>
    <row r="134" spans="1:19" s="1" customFormat="1" hidden="1">
      <c r="A134" s="10"/>
      <c r="B134" s="2"/>
      <c r="C134" s="7"/>
      <c r="D134" s="7"/>
      <c r="N134" s="2"/>
      <c r="O134" s="2"/>
      <c r="P134" s="2"/>
      <c r="Q134" s="2"/>
      <c r="R134" s="2"/>
      <c r="S134" s="2"/>
    </row>
    <row r="135" spans="1:19" s="1" customFormat="1" hidden="1">
      <c r="A135" s="10"/>
      <c r="B135" s="2"/>
      <c r="C135" s="7"/>
      <c r="D135" s="7"/>
      <c r="N135" s="2"/>
      <c r="O135" s="2"/>
      <c r="P135" s="2"/>
      <c r="Q135" s="2"/>
      <c r="R135" s="2"/>
      <c r="S135" s="2"/>
    </row>
    <row r="136" spans="1:19" s="1" customFormat="1" hidden="1">
      <c r="A136" s="10"/>
      <c r="B136" s="2"/>
      <c r="C136" s="7"/>
      <c r="D136" s="7"/>
      <c r="N136" s="2"/>
      <c r="O136" s="2"/>
      <c r="P136" s="2"/>
      <c r="Q136" s="2"/>
      <c r="R136" s="2"/>
      <c r="S136" s="2"/>
    </row>
    <row r="137" spans="1:19" s="1" customFormat="1" hidden="1">
      <c r="A137" s="10"/>
      <c r="B137" s="2"/>
      <c r="C137" s="7"/>
      <c r="D137" s="7"/>
      <c r="N137" s="2"/>
      <c r="O137" s="2"/>
      <c r="P137" s="2"/>
      <c r="Q137" s="2"/>
      <c r="R137" s="2"/>
      <c r="S137" s="2"/>
    </row>
    <row r="138" spans="1:19" s="1" customFormat="1" hidden="1">
      <c r="A138" s="10"/>
      <c r="B138" s="2"/>
      <c r="C138" s="7"/>
      <c r="D138" s="7"/>
      <c r="N138" s="2"/>
      <c r="O138" s="2"/>
      <c r="P138" s="2"/>
      <c r="Q138" s="2"/>
      <c r="R138" s="2"/>
      <c r="S138" s="2"/>
    </row>
    <row r="139" spans="1:19" s="1" customFormat="1" hidden="1">
      <c r="A139" s="10"/>
      <c r="B139" s="2"/>
      <c r="C139" s="7"/>
      <c r="D139" s="7"/>
      <c r="N139" s="2"/>
      <c r="O139" s="2"/>
      <c r="P139" s="2"/>
      <c r="Q139" s="2"/>
      <c r="R139" s="2"/>
      <c r="S139" s="2"/>
    </row>
    <row r="140" spans="1:19" s="1" customFormat="1" hidden="1">
      <c r="A140" s="10"/>
      <c r="B140" s="2"/>
      <c r="C140" s="7"/>
      <c r="D140" s="7"/>
      <c r="N140" s="2"/>
      <c r="O140" s="2"/>
      <c r="P140" s="2"/>
      <c r="Q140" s="2"/>
      <c r="R140" s="2"/>
      <c r="S140" s="2"/>
    </row>
    <row r="141" spans="1:19" s="1" customFormat="1" hidden="1">
      <c r="A141" s="10"/>
      <c r="B141" s="2"/>
      <c r="C141" s="7"/>
      <c r="D141" s="7"/>
      <c r="N141" s="2"/>
      <c r="O141" s="2"/>
      <c r="P141" s="2"/>
      <c r="Q141" s="2"/>
      <c r="R141" s="2"/>
      <c r="S141" s="2"/>
    </row>
    <row r="142" spans="1:19" s="1" customFormat="1" hidden="1">
      <c r="A142" s="10"/>
      <c r="B142" s="2"/>
      <c r="C142" s="7"/>
      <c r="D142" s="7"/>
      <c r="N142" s="2"/>
      <c r="O142" s="2"/>
      <c r="P142" s="2"/>
      <c r="Q142" s="2"/>
      <c r="R142" s="2"/>
      <c r="S142" s="2"/>
    </row>
    <row r="143" spans="1:19" s="1" customFormat="1" hidden="1">
      <c r="A143" s="10"/>
      <c r="B143" s="2"/>
      <c r="C143" s="7"/>
      <c r="D143" s="7"/>
      <c r="N143" s="2"/>
      <c r="O143" s="2"/>
      <c r="P143" s="2"/>
      <c r="Q143" s="2"/>
      <c r="R143" s="2"/>
      <c r="S143" s="2"/>
    </row>
    <row r="144" spans="1:19" s="1" customFormat="1" hidden="1">
      <c r="A144" s="10"/>
      <c r="B144" s="2"/>
      <c r="C144" s="7"/>
      <c r="D144" s="7"/>
      <c r="N144" s="2"/>
      <c r="O144" s="2"/>
      <c r="P144" s="2"/>
      <c r="Q144" s="2"/>
      <c r="R144" s="2"/>
      <c r="S144" s="2"/>
    </row>
    <row r="145" spans="1:19" s="1" customFormat="1" hidden="1">
      <c r="A145" s="10"/>
      <c r="B145" s="2"/>
      <c r="C145" s="7"/>
      <c r="D145" s="7"/>
      <c r="N145" s="2"/>
      <c r="O145" s="2"/>
      <c r="P145" s="2"/>
      <c r="Q145" s="2"/>
      <c r="R145" s="2"/>
      <c r="S145" s="2"/>
    </row>
    <row r="146" spans="1:19" s="1" customFormat="1" hidden="1">
      <c r="A146" s="10"/>
      <c r="B146" s="2"/>
      <c r="C146" s="7"/>
      <c r="D146" s="7"/>
      <c r="N146" s="2"/>
      <c r="O146" s="2"/>
      <c r="P146" s="2"/>
      <c r="Q146" s="2"/>
      <c r="R146" s="2"/>
      <c r="S146" s="2"/>
    </row>
    <row r="147" spans="1:19" s="1" customFormat="1" hidden="1">
      <c r="A147" s="10"/>
      <c r="B147" s="2"/>
      <c r="C147" s="7"/>
      <c r="D147" s="7"/>
      <c r="N147" s="2"/>
      <c r="O147" s="2"/>
      <c r="P147" s="2"/>
      <c r="Q147" s="2"/>
      <c r="R147" s="2"/>
      <c r="S147" s="2"/>
    </row>
    <row r="148" spans="1:19" s="1" customFormat="1" hidden="1">
      <c r="A148" s="10"/>
      <c r="B148" s="2"/>
      <c r="C148" s="7"/>
      <c r="D148" s="7"/>
      <c r="N148" s="2"/>
      <c r="O148" s="2"/>
      <c r="P148" s="2"/>
      <c r="Q148" s="2"/>
      <c r="R148" s="2"/>
      <c r="S148" s="2"/>
    </row>
    <row r="149" spans="1:19" s="1" customFormat="1" hidden="1">
      <c r="A149" s="10"/>
      <c r="B149" s="2"/>
      <c r="C149" s="7"/>
      <c r="D149" s="7"/>
      <c r="N149" s="2"/>
      <c r="O149" s="2"/>
      <c r="P149" s="2"/>
      <c r="Q149" s="2"/>
      <c r="R149" s="2"/>
      <c r="S149" s="2"/>
    </row>
    <row r="150" spans="1:19" s="1" customFormat="1" hidden="1">
      <c r="A150" s="10"/>
      <c r="B150" s="2"/>
      <c r="C150" s="7"/>
      <c r="D150" s="7"/>
      <c r="N150" s="2"/>
      <c r="O150" s="2"/>
      <c r="P150" s="2"/>
      <c r="Q150" s="2"/>
      <c r="R150" s="2"/>
      <c r="S150" s="2"/>
    </row>
    <row r="151" spans="1:19" s="1" customFormat="1" hidden="1">
      <c r="A151" s="10"/>
      <c r="B151" s="2"/>
      <c r="C151" s="7"/>
      <c r="D151" s="7"/>
      <c r="N151" s="2"/>
      <c r="O151" s="2"/>
      <c r="P151" s="2"/>
      <c r="Q151" s="2"/>
      <c r="R151" s="2"/>
      <c r="S151" s="2"/>
    </row>
    <row r="152" spans="1:19" s="1" customFormat="1" hidden="1">
      <c r="A152" s="10"/>
      <c r="B152" s="2"/>
      <c r="C152" s="7"/>
      <c r="D152" s="7"/>
      <c r="N152" s="2"/>
      <c r="O152" s="2"/>
      <c r="P152" s="2"/>
      <c r="Q152" s="2"/>
      <c r="R152" s="2"/>
      <c r="S152" s="2"/>
    </row>
    <row r="153" spans="1:19" s="1" customFormat="1" hidden="1">
      <c r="A153" s="10"/>
      <c r="B153" s="2"/>
      <c r="C153" s="7"/>
      <c r="D153" s="7"/>
      <c r="N153" s="2"/>
      <c r="O153" s="2"/>
      <c r="P153" s="2"/>
      <c r="Q153" s="2"/>
      <c r="R153" s="2"/>
      <c r="S153" s="2"/>
    </row>
    <row r="154" spans="1:19" s="1" customFormat="1" hidden="1">
      <c r="A154" s="10"/>
      <c r="B154" s="2"/>
      <c r="C154" s="7"/>
      <c r="D154" s="7"/>
      <c r="N154" s="2"/>
      <c r="O154" s="2"/>
      <c r="P154" s="2"/>
      <c r="Q154" s="2"/>
      <c r="R154" s="2"/>
      <c r="S154" s="2"/>
    </row>
    <row r="155" spans="1:19" s="1" customFormat="1" hidden="1">
      <c r="A155" s="10"/>
      <c r="B155" s="2"/>
      <c r="C155" s="7"/>
      <c r="D155" s="7"/>
      <c r="N155" s="2"/>
      <c r="O155" s="2"/>
      <c r="P155" s="2"/>
      <c r="Q155" s="2"/>
      <c r="R155" s="2"/>
      <c r="S155" s="2"/>
    </row>
    <row r="156" spans="1:19" s="1" customFormat="1" hidden="1">
      <c r="A156" s="10"/>
      <c r="B156" s="2"/>
      <c r="C156" s="7"/>
      <c r="D156" s="7"/>
      <c r="N156" s="2"/>
      <c r="O156" s="2"/>
      <c r="P156" s="2"/>
      <c r="Q156" s="2"/>
      <c r="R156" s="2"/>
      <c r="S156" s="2"/>
    </row>
    <row r="157" spans="1:19" s="1" customFormat="1" hidden="1">
      <c r="A157" s="10"/>
      <c r="B157" s="2"/>
      <c r="C157" s="7"/>
      <c r="D157" s="7"/>
      <c r="N157" s="2"/>
      <c r="O157" s="2"/>
      <c r="P157" s="2"/>
      <c r="Q157" s="2"/>
      <c r="R157" s="2"/>
      <c r="S157" s="2"/>
    </row>
    <row r="158" spans="1:19" s="1" customFormat="1" hidden="1">
      <c r="A158" s="10"/>
      <c r="B158" s="2"/>
      <c r="C158" s="7"/>
      <c r="D158" s="7"/>
      <c r="N158" s="2"/>
      <c r="O158" s="2"/>
      <c r="P158" s="2"/>
      <c r="Q158" s="2"/>
      <c r="R158" s="2"/>
      <c r="S158" s="2"/>
    </row>
    <row r="159" spans="1:19" s="1" customFormat="1" hidden="1">
      <c r="A159" s="10"/>
      <c r="B159" s="2"/>
      <c r="C159" s="7"/>
      <c r="D159" s="7"/>
      <c r="N159" s="2"/>
      <c r="O159" s="2"/>
      <c r="P159" s="2"/>
      <c r="Q159" s="2"/>
      <c r="R159" s="2"/>
      <c r="S159" s="2"/>
    </row>
    <row r="160" spans="1:19" s="1" customFormat="1" hidden="1">
      <c r="A160" s="10"/>
      <c r="B160" s="2"/>
      <c r="C160" s="7"/>
      <c r="D160" s="7"/>
      <c r="N160" s="2"/>
      <c r="O160" s="2"/>
      <c r="P160" s="2"/>
      <c r="Q160" s="2"/>
      <c r="R160" s="2"/>
      <c r="S160" s="2"/>
    </row>
    <row r="161" spans="1:19" s="1" customFormat="1" hidden="1">
      <c r="A161" s="10"/>
      <c r="B161" s="2"/>
      <c r="C161" s="7"/>
      <c r="D161" s="7"/>
      <c r="N161" s="2"/>
      <c r="O161" s="2"/>
      <c r="P161" s="2"/>
      <c r="Q161" s="2"/>
      <c r="R161" s="2"/>
      <c r="S161" s="2"/>
    </row>
    <row r="162" spans="1:19" s="1" customFormat="1" hidden="1">
      <c r="A162" s="10"/>
      <c r="B162" s="2"/>
      <c r="C162" s="7"/>
      <c r="D162" s="7"/>
      <c r="N162" s="2"/>
      <c r="O162" s="2"/>
      <c r="P162" s="2"/>
      <c r="Q162" s="2"/>
      <c r="R162" s="2"/>
      <c r="S162" s="2"/>
    </row>
    <row r="163" spans="1:19" s="1" customFormat="1" hidden="1">
      <c r="A163" s="10"/>
      <c r="B163" s="2"/>
      <c r="C163" s="7"/>
      <c r="D163" s="7"/>
      <c r="N163" s="2"/>
      <c r="O163" s="2"/>
      <c r="P163" s="2"/>
      <c r="Q163" s="2"/>
      <c r="R163" s="2"/>
      <c r="S163" s="2"/>
    </row>
    <row r="164" spans="1:19" s="1" customFormat="1" hidden="1">
      <c r="A164" s="10"/>
      <c r="B164" s="2"/>
      <c r="C164" s="7"/>
      <c r="D164" s="7"/>
      <c r="N164" s="2"/>
      <c r="O164" s="2"/>
      <c r="P164" s="2"/>
      <c r="Q164" s="2"/>
      <c r="R164" s="2"/>
      <c r="S164" s="2"/>
    </row>
    <row r="165" spans="1:19" s="1" customFormat="1" hidden="1">
      <c r="A165" s="10"/>
      <c r="B165" s="2"/>
      <c r="C165" s="7"/>
      <c r="D165" s="7"/>
      <c r="N165" s="2"/>
      <c r="O165" s="2"/>
      <c r="P165" s="2"/>
      <c r="Q165" s="2"/>
      <c r="R165" s="2"/>
      <c r="S165" s="2"/>
    </row>
    <row r="166" spans="1:19" s="1" customFormat="1" hidden="1">
      <c r="A166" s="10"/>
      <c r="B166" s="2"/>
      <c r="C166" s="7"/>
      <c r="D166" s="7"/>
      <c r="N166" s="2"/>
      <c r="O166" s="2"/>
      <c r="P166" s="2"/>
      <c r="Q166" s="2"/>
      <c r="R166" s="2"/>
      <c r="S166" s="2"/>
    </row>
    <row r="167" spans="1:19" s="1" customFormat="1" hidden="1">
      <c r="A167" s="10"/>
      <c r="B167" s="2"/>
      <c r="C167" s="7"/>
      <c r="D167" s="7"/>
      <c r="N167" s="2"/>
      <c r="O167" s="2"/>
      <c r="P167" s="2"/>
      <c r="Q167" s="2"/>
      <c r="R167" s="2"/>
      <c r="S167" s="2"/>
    </row>
    <row r="168" spans="1:19" s="1" customFormat="1" hidden="1">
      <c r="A168" s="10"/>
      <c r="B168" s="2"/>
      <c r="C168" s="7"/>
      <c r="D168" s="7"/>
      <c r="N168" s="2"/>
      <c r="O168" s="2"/>
      <c r="P168" s="2"/>
      <c r="Q168" s="2"/>
      <c r="R168" s="2"/>
      <c r="S168" s="2"/>
    </row>
    <row r="169" spans="1:19" s="1" customFormat="1" hidden="1">
      <c r="A169" s="10"/>
      <c r="B169" s="2"/>
      <c r="C169" s="7"/>
      <c r="D169" s="7"/>
      <c r="N169" s="2"/>
      <c r="O169" s="2"/>
      <c r="P169" s="2"/>
      <c r="Q169" s="2"/>
      <c r="R169" s="2"/>
      <c r="S169" s="2"/>
    </row>
    <row r="170" spans="1:19" s="1" customFormat="1" hidden="1">
      <c r="A170" s="10"/>
      <c r="B170" s="2"/>
      <c r="C170" s="7"/>
      <c r="D170" s="7"/>
      <c r="N170" s="2"/>
      <c r="O170" s="2"/>
      <c r="P170" s="2"/>
      <c r="Q170" s="2"/>
      <c r="R170" s="2"/>
      <c r="S170" s="2"/>
    </row>
    <row r="171" spans="1:19" s="1" customFormat="1" hidden="1">
      <c r="A171" s="10"/>
      <c r="B171" s="2"/>
      <c r="C171" s="7"/>
      <c r="D171" s="7"/>
      <c r="N171" s="2"/>
      <c r="O171" s="2"/>
      <c r="P171" s="2"/>
      <c r="Q171" s="2"/>
      <c r="R171" s="2"/>
      <c r="S171" s="2"/>
    </row>
    <row r="172" spans="1:19" s="1" customFormat="1" hidden="1">
      <c r="A172" s="10"/>
      <c r="B172" s="2"/>
      <c r="C172" s="7"/>
      <c r="D172" s="7"/>
      <c r="N172" s="2"/>
      <c r="O172" s="2"/>
      <c r="P172" s="2"/>
      <c r="Q172" s="2"/>
      <c r="R172" s="2"/>
      <c r="S172" s="2"/>
    </row>
    <row r="173" spans="1:19" s="1" customFormat="1" hidden="1">
      <c r="A173" s="10"/>
      <c r="B173" s="2"/>
      <c r="C173" s="7"/>
      <c r="D173" s="7"/>
      <c r="N173" s="2"/>
      <c r="O173" s="2"/>
      <c r="P173" s="2"/>
      <c r="Q173" s="2"/>
      <c r="R173" s="2"/>
      <c r="S173" s="2"/>
    </row>
    <row r="174" spans="1:19" s="1" customFormat="1" hidden="1">
      <c r="A174" s="10"/>
      <c r="B174" s="2"/>
      <c r="C174" s="7"/>
      <c r="D174" s="7"/>
      <c r="N174" s="2"/>
      <c r="O174" s="2"/>
      <c r="P174" s="2"/>
      <c r="Q174" s="2"/>
      <c r="R174" s="2"/>
      <c r="S174" s="2"/>
    </row>
    <row r="175" spans="1:19" s="1" customFormat="1" hidden="1">
      <c r="A175" s="10"/>
      <c r="B175" s="2"/>
      <c r="C175" s="7"/>
      <c r="D175" s="7"/>
      <c r="N175" s="2"/>
      <c r="O175" s="2"/>
      <c r="P175" s="2"/>
      <c r="Q175" s="2"/>
      <c r="R175" s="2"/>
      <c r="S175" s="2"/>
    </row>
    <row r="176" spans="1:19" s="1" customFormat="1" hidden="1">
      <c r="A176" s="10"/>
      <c r="B176" s="2"/>
      <c r="C176" s="7"/>
      <c r="D176" s="7"/>
      <c r="N176" s="2"/>
      <c r="O176" s="2"/>
      <c r="P176" s="2"/>
      <c r="Q176" s="2"/>
      <c r="R176" s="2"/>
      <c r="S176" s="2"/>
    </row>
    <row r="177" spans="1:19" s="1" customFormat="1" hidden="1">
      <c r="A177" s="10"/>
      <c r="B177" s="2"/>
      <c r="C177" s="7"/>
      <c r="D177" s="7"/>
      <c r="N177" s="2"/>
      <c r="O177" s="2"/>
      <c r="P177" s="2"/>
      <c r="Q177" s="2"/>
      <c r="R177" s="2"/>
      <c r="S177" s="2"/>
    </row>
    <row r="178" spans="1:19" s="1" customFormat="1" hidden="1">
      <c r="A178" s="10"/>
      <c r="B178" s="2"/>
      <c r="C178" s="7"/>
      <c r="D178" s="7"/>
      <c r="N178" s="2"/>
      <c r="O178" s="2"/>
      <c r="P178" s="2"/>
      <c r="Q178" s="2"/>
      <c r="R178" s="2"/>
      <c r="S178" s="2"/>
    </row>
    <row r="179" spans="1:19" s="1" customFormat="1" hidden="1">
      <c r="A179" s="10"/>
      <c r="B179" s="2"/>
      <c r="C179" s="7"/>
      <c r="D179" s="7"/>
      <c r="N179" s="2"/>
      <c r="O179" s="2"/>
      <c r="P179" s="2"/>
      <c r="Q179" s="2"/>
      <c r="R179" s="2"/>
      <c r="S179" s="2"/>
    </row>
    <row r="180" spans="1:19" s="1" customFormat="1" hidden="1">
      <c r="A180" s="10"/>
      <c r="B180" s="2"/>
      <c r="C180" s="7"/>
      <c r="D180" s="7"/>
      <c r="N180" s="2"/>
      <c r="O180" s="2"/>
      <c r="P180" s="2"/>
      <c r="Q180" s="2"/>
      <c r="R180" s="2"/>
      <c r="S180" s="2"/>
    </row>
    <row r="181" spans="1:19" s="1" customFormat="1" hidden="1">
      <c r="A181" s="10"/>
      <c r="B181" s="2"/>
      <c r="C181" s="7"/>
      <c r="D181" s="7"/>
      <c r="N181" s="2"/>
      <c r="O181" s="2"/>
      <c r="P181" s="2"/>
      <c r="Q181" s="2"/>
      <c r="R181" s="2"/>
      <c r="S181" s="2"/>
    </row>
    <row r="182" spans="1:19" s="1" customFormat="1" hidden="1">
      <c r="A182" s="10"/>
      <c r="B182" s="2"/>
      <c r="C182" s="7"/>
      <c r="D182" s="7"/>
      <c r="N182" s="2"/>
      <c r="O182" s="2"/>
      <c r="P182" s="2"/>
      <c r="Q182" s="2"/>
      <c r="R182" s="2"/>
      <c r="S182" s="2"/>
    </row>
    <row r="183" spans="1:19" s="1" customFormat="1" hidden="1">
      <c r="A183" s="10"/>
      <c r="B183" s="2"/>
      <c r="C183" s="7"/>
      <c r="D183" s="7"/>
      <c r="N183" s="2"/>
      <c r="O183" s="2"/>
      <c r="P183" s="2"/>
      <c r="Q183" s="2"/>
      <c r="R183" s="2"/>
      <c r="S183" s="2"/>
    </row>
    <row r="184" spans="1:19" s="1" customFormat="1" hidden="1">
      <c r="A184" s="10"/>
      <c r="B184" s="2"/>
      <c r="C184" s="7"/>
      <c r="D184" s="7"/>
      <c r="N184" s="2"/>
      <c r="O184" s="2"/>
      <c r="P184" s="2"/>
      <c r="Q184" s="2"/>
      <c r="R184" s="2"/>
      <c r="S184" s="2"/>
    </row>
    <row r="185" spans="1:19" s="1" customFormat="1" hidden="1">
      <c r="A185" s="10"/>
      <c r="B185" s="2"/>
      <c r="C185" s="7"/>
      <c r="D185" s="7"/>
      <c r="N185" s="2"/>
      <c r="O185" s="2"/>
      <c r="P185" s="2"/>
      <c r="Q185" s="2"/>
      <c r="R185" s="2"/>
      <c r="S185" s="2"/>
    </row>
    <row r="186" spans="1:19" s="1" customFormat="1" hidden="1">
      <c r="A186" s="10"/>
      <c r="B186" s="2"/>
      <c r="C186" s="7"/>
      <c r="D186" s="7"/>
      <c r="N186" s="2"/>
      <c r="O186" s="2"/>
      <c r="P186" s="2"/>
      <c r="Q186" s="2"/>
      <c r="R186" s="2"/>
      <c r="S186" s="2"/>
    </row>
    <row r="187" spans="1:19" s="1" customFormat="1" hidden="1">
      <c r="A187" s="10"/>
      <c r="B187" s="2"/>
      <c r="C187" s="7"/>
      <c r="D187" s="7"/>
      <c r="N187" s="2"/>
      <c r="O187" s="2"/>
      <c r="P187" s="2"/>
      <c r="Q187" s="2"/>
      <c r="R187" s="2"/>
      <c r="S187" s="2"/>
    </row>
    <row r="188" spans="1:19" s="1" customFormat="1" hidden="1">
      <c r="A188" s="10"/>
      <c r="B188" s="2"/>
      <c r="C188" s="7"/>
      <c r="D188" s="7"/>
      <c r="N188" s="2"/>
      <c r="O188" s="2"/>
      <c r="P188" s="2"/>
      <c r="Q188" s="2"/>
      <c r="R188" s="2"/>
      <c r="S188" s="2"/>
    </row>
    <row r="189" spans="1:19" s="1" customFormat="1" hidden="1">
      <c r="A189" s="10"/>
      <c r="B189" s="2"/>
      <c r="C189" s="7"/>
      <c r="D189" s="7"/>
      <c r="N189" s="2"/>
      <c r="O189" s="2"/>
      <c r="P189" s="2"/>
      <c r="Q189" s="2"/>
      <c r="R189" s="2"/>
      <c r="S189" s="2"/>
    </row>
    <row r="190" spans="1:19" s="1" customFormat="1" hidden="1">
      <c r="A190" s="10"/>
      <c r="B190" s="2"/>
      <c r="C190" s="7"/>
      <c r="D190" s="7"/>
      <c r="N190" s="2"/>
      <c r="O190" s="2"/>
      <c r="P190" s="2"/>
      <c r="Q190" s="2"/>
      <c r="R190" s="2"/>
      <c r="S190" s="2"/>
    </row>
    <row r="191" spans="1:19" s="1" customFormat="1" hidden="1">
      <c r="A191" s="10"/>
      <c r="B191" s="2"/>
      <c r="C191" s="7"/>
      <c r="D191" s="7"/>
      <c r="N191" s="2"/>
      <c r="O191" s="2"/>
      <c r="P191" s="2"/>
      <c r="Q191" s="2"/>
      <c r="R191" s="2"/>
      <c r="S191" s="2"/>
    </row>
    <row r="192" spans="1:19" s="1" customFormat="1" hidden="1">
      <c r="A192" s="10"/>
      <c r="B192" s="2"/>
      <c r="C192" s="7"/>
      <c r="D192" s="7"/>
      <c r="N192" s="2"/>
      <c r="O192" s="2"/>
      <c r="P192" s="2"/>
      <c r="Q192" s="2"/>
      <c r="R192" s="2"/>
      <c r="S192" s="2"/>
    </row>
    <row r="193" spans="1:19" s="1" customFormat="1" hidden="1">
      <c r="A193" s="10"/>
      <c r="B193" s="2"/>
      <c r="C193" s="7"/>
      <c r="D193" s="7"/>
      <c r="N193" s="2"/>
      <c r="O193" s="2"/>
      <c r="P193" s="2"/>
      <c r="Q193" s="2"/>
      <c r="R193" s="2"/>
      <c r="S193" s="2"/>
    </row>
    <row r="194" spans="1:19" s="1" customFormat="1" hidden="1">
      <c r="A194" s="10"/>
      <c r="B194" s="2"/>
      <c r="C194" s="7"/>
      <c r="D194" s="7"/>
      <c r="N194" s="2"/>
      <c r="O194" s="2"/>
      <c r="P194" s="2"/>
      <c r="Q194" s="2"/>
      <c r="R194" s="2"/>
      <c r="S194" s="2"/>
    </row>
    <row r="195" spans="1:19" s="1" customFormat="1" hidden="1">
      <c r="A195" s="10"/>
      <c r="B195" s="2"/>
      <c r="C195" s="7"/>
      <c r="D195" s="7"/>
      <c r="N195" s="2"/>
      <c r="O195" s="2"/>
      <c r="P195" s="2"/>
      <c r="Q195" s="2"/>
      <c r="R195" s="2"/>
      <c r="S195" s="2"/>
    </row>
    <row r="196" spans="1:19" s="1" customFormat="1" hidden="1">
      <c r="A196" s="10"/>
      <c r="B196" s="2"/>
      <c r="C196" s="7"/>
      <c r="D196" s="7"/>
      <c r="N196" s="2"/>
      <c r="O196" s="2"/>
      <c r="P196" s="2"/>
      <c r="Q196" s="2"/>
      <c r="R196" s="2"/>
      <c r="S196" s="2"/>
    </row>
    <row r="197" spans="1:19" s="1" customFormat="1" hidden="1">
      <c r="A197" s="10"/>
      <c r="B197" s="2"/>
      <c r="C197" s="7"/>
      <c r="D197" s="7"/>
      <c r="N197" s="2"/>
      <c r="O197" s="2"/>
      <c r="P197" s="2"/>
      <c r="Q197" s="2"/>
      <c r="R197" s="2"/>
      <c r="S197" s="2"/>
    </row>
    <row r="198" spans="1:19" s="1" customFormat="1" hidden="1">
      <c r="A198" s="10"/>
      <c r="B198" s="2"/>
      <c r="C198" s="7"/>
      <c r="D198" s="7"/>
      <c r="N198" s="2"/>
      <c r="O198" s="2"/>
      <c r="P198" s="2"/>
      <c r="Q198" s="2"/>
      <c r="R198" s="2"/>
      <c r="S198" s="2"/>
    </row>
    <row r="199" spans="1:19" s="1" customFormat="1" hidden="1">
      <c r="A199" s="10"/>
      <c r="B199" s="2"/>
      <c r="C199" s="7"/>
      <c r="D199" s="7"/>
      <c r="N199" s="2"/>
      <c r="O199" s="2"/>
      <c r="P199" s="2"/>
      <c r="Q199" s="2"/>
      <c r="R199" s="2"/>
      <c r="S199" s="2"/>
    </row>
    <row r="200" spans="1:19" s="1" customFormat="1" hidden="1">
      <c r="A200" s="10"/>
      <c r="B200" s="2"/>
      <c r="C200" s="7"/>
      <c r="D200" s="7"/>
      <c r="N200" s="2"/>
      <c r="O200" s="2"/>
      <c r="P200" s="2"/>
      <c r="Q200" s="2"/>
      <c r="R200" s="2"/>
      <c r="S200" s="2"/>
    </row>
    <row r="201" spans="1:19" s="1" customFormat="1" hidden="1">
      <c r="A201" s="10"/>
      <c r="B201" s="2"/>
      <c r="C201" s="7"/>
      <c r="D201" s="7"/>
      <c r="N201" s="2"/>
      <c r="O201" s="2"/>
      <c r="P201" s="2"/>
      <c r="Q201" s="2"/>
      <c r="R201" s="2"/>
      <c r="S201" s="2"/>
    </row>
    <row r="202" spans="1:19" s="1" customFormat="1" hidden="1">
      <c r="A202" s="10"/>
      <c r="B202" s="2"/>
      <c r="C202" s="7"/>
      <c r="D202" s="7"/>
      <c r="N202" s="2"/>
      <c r="O202" s="2"/>
      <c r="P202" s="2"/>
      <c r="Q202" s="2"/>
      <c r="R202" s="2"/>
      <c r="S202" s="2"/>
    </row>
    <row r="203" spans="1:19" s="1" customFormat="1" hidden="1">
      <c r="A203" s="10"/>
      <c r="B203" s="2"/>
      <c r="C203" s="7"/>
      <c r="D203" s="7"/>
      <c r="N203" s="2"/>
      <c r="O203" s="2"/>
      <c r="P203" s="2"/>
      <c r="Q203" s="2"/>
      <c r="R203" s="2"/>
      <c r="S203" s="2"/>
    </row>
    <row r="204" spans="1:19" s="1" customFormat="1" hidden="1">
      <c r="A204" s="10"/>
      <c r="B204" s="2"/>
      <c r="C204" s="7"/>
      <c r="D204" s="7"/>
      <c r="N204" s="2"/>
      <c r="O204" s="2"/>
      <c r="P204" s="2"/>
      <c r="Q204" s="2"/>
      <c r="R204" s="2"/>
      <c r="S204" s="2"/>
    </row>
    <row r="205" spans="1:19" s="1" customFormat="1" hidden="1">
      <c r="A205" s="10"/>
      <c r="B205" s="2"/>
      <c r="C205" s="7"/>
      <c r="D205" s="7"/>
      <c r="N205" s="2"/>
      <c r="O205" s="2"/>
      <c r="P205" s="2"/>
      <c r="Q205" s="2"/>
      <c r="R205" s="2"/>
      <c r="S205" s="2"/>
    </row>
    <row r="206" spans="1:19" s="1" customFormat="1" hidden="1">
      <c r="A206" s="10"/>
      <c r="B206" s="2"/>
      <c r="C206" s="7"/>
      <c r="D206" s="7"/>
      <c r="N206" s="2"/>
      <c r="O206" s="2"/>
      <c r="P206" s="2"/>
      <c r="Q206" s="2"/>
      <c r="R206" s="2"/>
      <c r="S206" s="2"/>
    </row>
    <row r="207" spans="1:19" s="1" customFormat="1" hidden="1">
      <c r="A207" s="10"/>
      <c r="B207" s="2"/>
      <c r="C207" s="7"/>
      <c r="D207" s="7"/>
      <c r="N207" s="2"/>
      <c r="O207" s="2"/>
      <c r="P207" s="2"/>
      <c r="Q207" s="2"/>
      <c r="R207" s="2"/>
      <c r="S207" s="2"/>
    </row>
    <row r="208" spans="1:19" s="1" customFormat="1" hidden="1">
      <c r="A208" s="10"/>
      <c r="B208" s="2"/>
      <c r="C208" s="7"/>
      <c r="D208" s="7"/>
      <c r="N208" s="2"/>
      <c r="O208" s="2"/>
      <c r="P208" s="2"/>
      <c r="Q208" s="2"/>
      <c r="R208" s="2"/>
      <c r="S208" s="2"/>
    </row>
    <row r="209" spans="1:19" s="1" customFormat="1" hidden="1">
      <c r="A209" s="10"/>
      <c r="B209" s="2"/>
      <c r="C209" s="7"/>
      <c r="D209" s="7"/>
      <c r="N209" s="2"/>
      <c r="O209" s="2"/>
      <c r="P209" s="2"/>
      <c r="Q209" s="2"/>
      <c r="R209" s="2"/>
      <c r="S209" s="2"/>
    </row>
    <row r="210" spans="1:19" s="1" customFormat="1" hidden="1">
      <c r="A210" s="10"/>
      <c r="B210" s="2"/>
      <c r="C210" s="7"/>
      <c r="D210" s="7"/>
      <c r="N210" s="2"/>
      <c r="O210" s="2"/>
      <c r="P210" s="2"/>
      <c r="Q210" s="2"/>
      <c r="R210" s="2"/>
      <c r="S210" s="2"/>
    </row>
    <row r="211" spans="1:19" s="1" customFormat="1" hidden="1">
      <c r="A211" s="10"/>
      <c r="B211" s="2"/>
      <c r="C211" s="7"/>
      <c r="D211" s="7"/>
      <c r="N211" s="2"/>
      <c r="O211" s="2"/>
      <c r="P211" s="2"/>
      <c r="Q211" s="2"/>
      <c r="R211" s="2"/>
      <c r="S211" s="2"/>
    </row>
    <row r="212" spans="1:19" s="1" customFormat="1" hidden="1">
      <c r="A212" s="10"/>
      <c r="B212" s="2"/>
      <c r="C212" s="7"/>
      <c r="D212" s="7"/>
      <c r="N212" s="2"/>
      <c r="O212" s="2"/>
      <c r="P212" s="2"/>
      <c r="Q212" s="2"/>
      <c r="R212" s="2"/>
      <c r="S212" s="2"/>
    </row>
    <row r="213" spans="1:19" s="1" customFormat="1" hidden="1">
      <c r="A213" s="10"/>
      <c r="B213" s="2"/>
      <c r="C213" s="7"/>
      <c r="D213" s="7"/>
      <c r="N213" s="2"/>
      <c r="O213" s="2"/>
      <c r="P213" s="2"/>
      <c r="Q213" s="2"/>
      <c r="R213" s="2"/>
      <c r="S213" s="2"/>
    </row>
    <row r="214" spans="1:19" s="1" customFormat="1" hidden="1">
      <c r="A214" s="10"/>
      <c r="B214" s="2"/>
      <c r="C214" s="7"/>
      <c r="D214" s="7"/>
      <c r="N214" s="2"/>
      <c r="O214" s="2"/>
      <c r="P214" s="2"/>
      <c r="Q214" s="2"/>
      <c r="R214" s="2"/>
      <c r="S214" s="2"/>
    </row>
    <row r="215" spans="1:19" s="1" customFormat="1" hidden="1">
      <c r="A215" s="10"/>
      <c r="B215" s="2"/>
      <c r="C215" s="7"/>
      <c r="D215" s="7"/>
      <c r="N215" s="2"/>
      <c r="O215" s="2"/>
      <c r="P215" s="2"/>
      <c r="Q215" s="2"/>
      <c r="R215" s="2"/>
      <c r="S215" s="2"/>
    </row>
    <row r="216" spans="1:19" s="1" customFormat="1" hidden="1">
      <c r="A216" s="10"/>
      <c r="B216" s="2"/>
      <c r="C216" s="7"/>
      <c r="D216" s="7"/>
      <c r="N216" s="2"/>
      <c r="O216" s="2"/>
      <c r="P216" s="2"/>
      <c r="Q216" s="2"/>
      <c r="R216" s="2"/>
      <c r="S216" s="2"/>
    </row>
    <row r="217" spans="1:19" s="1" customFormat="1" hidden="1">
      <c r="A217" s="10"/>
      <c r="B217" s="2"/>
      <c r="C217" s="7"/>
      <c r="D217" s="7"/>
      <c r="N217" s="2"/>
      <c r="O217" s="2"/>
      <c r="P217" s="2"/>
      <c r="Q217" s="2"/>
      <c r="R217" s="2"/>
      <c r="S217" s="2"/>
    </row>
    <row r="218" spans="1:19" s="1" customFormat="1" hidden="1">
      <c r="A218" s="10"/>
      <c r="B218" s="2"/>
      <c r="C218" s="7"/>
      <c r="D218" s="7"/>
      <c r="N218" s="2"/>
      <c r="O218" s="2"/>
      <c r="P218" s="2"/>
      <c r="Q218" s="2"/>
      <c r="R218" s="2"/>
      <c r="S218" s="2"/>
    </row>
    <row r="219" spans="1:19" s="1" customFormat="1" hidden="1">
      <c r="A219" s="10"/>
      <c r="B219" s="2"/>
      <c r="C219" s="7"/>
      <c r="D219" s="7"/>
      <c r="N219" s="2"/>
      <c r="O219" s="2"/>
      <c r="P219" s="2"/>
      <c r="Q219" s="2"/>
      <c r="R219" s="2"/>
      <c r="S219" s="2"/>
    </row>
    <row r="220" spans="1:19" s="1" customFormat="1" hidden="1">
      <c r="A220" s="10"/>
      <c r="B220" s="2"/>
      <c r="C220" s="7"/>
      <c r="D220" s="7"/>
      <c r="N220" s="2"/>
      <c r="O220" s="2"/>
      <c r="P220" s="2"/>
      <c r="Q220" s="2"/>
      <c r="R220" s="2"/>
      <c r="S220" s="2"/>
    </row>
    <row r="221" spans="1:19" s="1" customFormat="1" hidden="1">
      <c r="A221" s="10"/>
      <c r="B221" s="2"/>
      <c r="C221" s="7"/>
      <c r="D221" s="7"/>
      <c r="N221" s="2"/>
      <c r="O221" s="2"/>
      <c r="P221" s="2"/>
      <c r="Q221" s="2"/>
      <c r="R221" s="2"/>
      <c r="S221" s="2"/>
    </row>
    <row r="222" spans="1:19" s="1" customFormat="1" hidden="1">
      <c r="A222" s="10"/>
      <c r="B222" s="2"/>
      <c r="C222" s="7"/>
      <c r="D222" s="7"/>
      <c r="N222" s="2"/>
      <c r="O222" s="2"/>
      <c r="P222" s="2"/>
      <c r="Q222" s="2"/>
      <c r="R222" s="2"/>
      <c r="S222" s="2"/>
    </row>
    <row r="223" spans="1:19" s="1" customFormat="1" hidden="1">
      <c r="A223" s="10"/>
      <c r="B223" s="2"/>
      <c r="C223" s="7"/>
      <c r="D223" s="7"/>
      <c r="N223" s="2"/>
      <c r="O223" s="2"/>
      <c r="P223" s="2"/>
      <c r="Q223" s="2"/>
      <c r="R223" s="2"/>
      <c r="S223" s="2"/>
    </row>
    <row r="224" spans="1:19" s="1" customFormat="1" hidden="1">
      <c r="A224" s="10"/>
      <c r="B224" s="2"/>
      <c r="C224" s="7"/>
      <c r="D224" s="7"/>
      <c r="N224" s="2"/>
      <c r="O224" s="2"/>
      <c r="P224" s="2"/>
      <c r="Q224" s="2"/>
      <c r="R224" s="2"/>
      <c r="S224" s="2"/>
    </row>
    <row r="225" spans="1:19" s="1" customFormat="1" hidden="1">
      <c r="A225" s="10"/>
      <c r="B225" s="2"/>
      <c r="C225" s="7"/>
      <c r="D225" s="7"/>
      <c r="N225" s="2"/>
      <c r="O225" s="2"/>
      <c r="P225" s="2"/>
      <c r="Q225" s="2"/>
      <c r="R225" s="2"/>
      <c r="S225" s="2"/>
    </row>
    <row r="226" spans="1:19" s="1" customFormat="1" hidden="1">
      <c r="A226" s="10"/>
      <c r="B226" s="2"/>
      <c r="C226" s="7"/>
      <c r="D226" s="7"/>
      <c r="N226" s="2"/>
      <c r="O226" s="2"/>
      <c r="P226" s="2"/>
      <c r="Q226" s="2"/>
      <c r="R226" s="2"/>
      <c r="S226" s="2"/>
    </row>
    <row r="227" spans="1:19" s="1" customFormat="1" hidden="1">
      <c r="A227" s="10"/>
      <c r="B227" s="2"/>
      <c r="C227" s="7"/>
      <c r="D227" s="7"/>
      <c r="N227" s="2"/>
      <c r="O227" s="2"/>
      <c r="P227" s="2"/>
      <c r="Q227" s="2"/>
      <c r="R227" s="2"/>
      <c r="S227" s="2"/>
    </row>
    <row r="228" spans="1:19" s="1" customFormat="1" hidden="1">
      <c r="A228" s="10"/>
      <c r="B228" s="2"/>
      <c r="C228" s="7"/>
      <c r="D228" s="7"/>
      <c r="N228" s="2"/>
      <c r="O228" s="2"/>
      <c r="P228" s="2"/>
      <c r="Q228" s="2"/>
      <c r="R228" s="2"/>
      <c r="S228" s="2"/>
    </row>
    <row r="229" spans="1:19" s="1" customFormat="1" hidden="1">
      <c r="A229" s="10"/>
      <c r="B229" s="2"/>
      <c r="C229" s="7"/>
      <c r="D229" s="7"/>
      <c r="N229" s="2"/>
      <c r="O229" s="2"/>
      <c r="P229" s="2"/>
      <c r="Q229" s="2"/>
      <c r="R229" s="2"/>
      <c r="S229" s="2"/>
    </row>
    <row r="230" spans="1:19" s="1" customFormat="1" hidden="1">
      <c r="A230" s="10"/>
      <c r="B230" s="2"/>
      <c r="C230" s="7"/>
      <c r="D230" s="7"/>
      <c r="N230" s="2"/>
      <c r="O230" s="2"/>
      <c r="P230" s="2"/>
      <c r="Q230" s="2"/>
      <c r="R230" s="2"/>
      <c r="S230" s="2"/>
    </row>
    <row r="231" spans="1:19" s="1" customFormat="1" hidden="1">
      <c r="A231" s="10"/>
      <c r="B231" s="2"/>
      <c r="C231" s="7"/>
      <c r="D231" s="7"/>
      <c r="N231" s="2"/>
      <c r="O231" s="2"/>
      <c r="P231" s="2"/>
      <c r="Q231" s="2"/>
      <c r="R231" s="2"/>
      <c r="S231" s="2"/>
    </row>
    <row r="232" spans="1:19" s="1" customFormat="1" hidden="1">
      <c r="A232" s="10"/>
      <c r="B232" s="2"/>
      <c r="C232" s="7"/>
      <c r="D232" s="7"/>
      <c r="N232" s="2"/>
      <c r="O232" s="2"/>
      <c r="P232" s="2"/>
      <c r="Q232" s="2"/>
      <c r="R232" s="2"/>
      <c r="S232" s="2"/>
    </row>
    <row r="233" spans="1:19" s="1" customFormat="1" hidden="1">
      <c r="A233" s="10"/>
      <c r="B233" s="2"/>
      <c r="C233" s="7"/>
      <c r="D233" s="7"/>
      <c r="N233" s="2"/>
      <c r="O233" s="2"/>
      <c r="P233" s="2"/>
      <c r="Q233" s="2"/>
      <c r="R233" s="2"/>
      <c r="S233" s="2"/>
    </row>
    <row r="234" spans="1:19" s="1" customFormat="1" hidden="1">
      <c r="A234" s="10"/>
      <c r="B234" s="2"/>
      <c r="C234" s="7"/>
      <c r="D234" s="7"/>
      <c r="N234" s="2"/>
      <c r="O234" s="2"/>
      <c r="P234" s="2"/>
      <c r="Q234" s="2"/>
      <c r="R234" s="2"/>
      <c r="S234" s="2"/>
    </row>
    <row r="235" spans="1:19" s="1" customFormat="1" hidden="1">
      <c r="A235" s="10"/>
      <c r="B235" s="2"/>
      <c r="C235" s="7"/>
      <c r="D235" s="7"/>
      <c r="N235" s="2"/>
      <c r="O235" s="2"/>
      <c r="P235" s="2"/>
      <c r="Q235" s="2"/>
      <c r="R235" s="2"/>
      <c r="S235" s="2"/>
    </row>
    <row r="236" spans="1:19" s="1" customFormat="1" hidden="1">
      <c r="A236" s="10"/>
      <c r="B236" s="2"/>
      <c r="C236" s="7"/>
      <c r="D236" s="7"/>
      <c r="N236" s="2"/>
      <c r="O236" s="2"/>
      <c r="P236" s="2"/>
      <c r="Q236" s="2"/>
      <c r="R236" s="2"/>
      <c r="S236" s="2"/>
    </row>
    <row r="237" spans="1:19" s="1" customFormat="1" hidden="1">
      <c r="A237" s="10"/>
      <c r="B237" s="2"/>
      <c r="C237" s="7"/>
      <c r="D237" s="7"/>
      <c r="N237" s="2"/>
      <c r="O237" s="2"/>
      <c r="P237" s="2"/>
      <c r="Q237" s="2"/>
      <c r="R237" s="2"/>
      <c r="S237" s="2"/>
    </row>
    <row r="238" spans="1:19" s="1" customFormat="1" hidden="1">
      <c r="A238" s="10"/>
      <c r="B238" s="2"/>
      <c r="C238" s="7"/>
      <c r="D238" s="7"/>
      <c r="N238" s="2"/>
      <c r="O238" s="2"/>
      <c r="P238" s="2"/>
      <c r="Q238" s="2"/>
      <c r="R238" s="2"/>
      <c r="S238" s="2"/>
    </row>
    <row r="239" spans="1:19" s="1" customFormat="1" hidden="1">
      <c r="A239" s="10"/>
      <c r="B239" s="2"/>
      <c r="C239" s="7"/>
      <c r="D239" s="7"/>
      <c r="N239" s="2"/>
      <c r="O239" s="2"/>
      <c r="P239" s="2"/>
      <c r="Q239" s="2"/>
      <c r="R239" s="2"/>
      <c r="S239" s="2"/>
    </row>
    <row r="240" spans="1:19" s="1" customFormat="1" hidden="1">
      <c r="A240" s="10"/>
      <c r="B240" s="2"/>
      <c r="C240" s="7"/>
      <c r="D240" s="7"/>
      <c r="N240" s="2"/>
      <c r="O240" s="2"/>
      <c r="P240" s="2"/>
      <c r="Q240" s="2"/>
      <c r="R240" s="2"/>
      <c r="S240" s="2"/>
    </row>
    <row r="241" spans="1:19" s="1" customFormat="1" hidden="1">
      <c r="A241" s="10"/>
      <c r="B241" s="2"/>
      <c r="C241" s="7"/>
      <c r="D241" s="7"/>
      <c r="N241" s="2"/>
      <c r="O241" s="2"/>
      <c r="P241" s="2"/>
      <c r="Q241" s="2"/>
      <c r="R241" s="2"/>
      <c r="S241" s="2"/>
    </row>
    <row r="242" spans="1:19" s="1" customFormat="1" hidden="1">
      <c r="A242" s="10"/>
      <c r="B242" s="2"/>
      <c r="C242" s="7"/>
      <c r="D242" s="7"/>
      <c r="N242" s="2"/>
      <c r="O242" s="2"/>
      <c r="P242" s="2"/>
      <c r="Q242" s="2"/>
      <c r="R242" s="2"/>
      <c r="S242" s="2"/>
    </row>
    <row r="243" spans="1:19" s="1" customFormat="1" hidden="1">
      <c r="A243" s="10"/>
      <c r="B243" s="2"/>
      <c r="C243" s="7"/>
      <c r="D243" s="7"/>
      <c r="N243" s="2"/>
      <c r="O243" s="2"/>
      <c r="P243" s="2"/>
      <c r="Q243" s="2"/>
      <c r="R243" s="2"/>
      <c r="S243" s="2"/>
    </row>
    <row r="244" spans="1:19" s="1" customFormat="1" hidden="1">
      <c r="A244" s="10"/>
      <c r="B244" s="2"/>
      <c r="C244" s="7"/>
      <c r="D244" s="7"/>
      <c r="N244" s="2"/>
      <c r="O244" s="2"/>
      <c r="P244" s="2"/>
      <c r="Q244" s="2"/>
      <c r="R244" s="2"/>
      <c r="S244" s="2"/>
    </row>
    <row r="245" spans="1:19" s="1" customFormat="1" hidden="1">
      <c r="A245" s="10"/>
      <c r="B245" s="2"/>
      <c r="C245" s="7"/>
      <c r="D245" s="7"/>
      <c r="N245" s="2"/>
      <c r="O245" s="2"/>
      <c r="P245" s="2"/>
      <c r="Q245" s="2"/>
      <c r="R245" s="2"/>
      <c r="S245" s="2"/>
    </row>
    <row r="246" spans="1:19" s="1" customFormat="1" hidden="1">
      <c r="A246" s="10"/>
      <c r="B246" s="2"/>
      <c r="C246" s="7"/>
      <c r="D246" s="7"/>
      <c r="N246" s="2"/>
      <c r="O246" s="2"/>
      <c r="P246" s="2"/>
      <c r="Q246" s="2"/>
      <c r="R246" s="2"/>
      <c r="S246" s="2"/>
    </row>
    <row r="247" spans="1:19" s="1" customFormat="1" hidden="1">
      <c r="A247" s="10"/>
      <c r="B247" s="2"/>
      <c r="C247" s="7"/>
      <c r="D247" s="7"/>
      <c r="N247" s="2"/>
      <c r="O247" s="2"/>
      <c r="P247" s="2"/>
      <c r="Q247" s="2"/>
      <c r="R247" s="2"/>
      <c r="S247" s="2"/>
    </row>
    <row r="248" spans="1:19" s="1" customFormat="1" hidden="1">
      <c r="A248" s="10"/>
      <c r="B248" s="2"/>
      <c r="C248" s="7"/>
      <c r="D248" s="7"/>
      <c r="N248" s="2"/>
      <c r="O248" s="2"/>
      <c r="P248" s="2"/>
      <c r="Q248" s="2"/>
      <c r="R248" s="2"/>
      <c r="S248" s="2"/>
    </row>
    <row r="249" spans="1:19" s="1" customFormat="1" hidden="1">
      <c r="A249" s="10"/>
      <c r="B249" s="2"/>
      <c r="C249" s="7"/>
      <c r="D249" s="7"/>
      <c r="N249" s="2"/>
      <c r="O249" s="2"/>
      <c r="P249" s="2"/>
      <c r="Q249" s="2"/>
      <c r="R249" s="2"/>
      <c r="S249" s="2"/>
    </row>
    <row r="250" spans="1:19" s="1" customFormat="1" hidden="1">
      <c r="A250" s="10"/>
      <c r="B250" s="2"/>
      <c r="C250" s="7"/>
      <c r="D250" s="7"/>
      <c r="N250" s="2"/>
      <c r="O250" s="2"/>
      <c r="P250" s="2"/>
      <c r="Q250" s="2"/>
      <c r="R250" s="2"/>
      <c r="S250" s="2"/>
    </row>
    <row r="251" spans="1:19" s="1" customFormat="1" hidden="1">
      <c r="A251" s="10"/>
      <c r="B251" s="2"/>
      <c r="C251" s="7"/>
      <c r="D251" s="7"/>
      <c r="N251" s="2"/>
      <c r="O251" s="2"/>
      <c r="P251" s="2"/>
      <c r="Q251" s="2"/>
      <c r="R251" s="2"/>
      <c r="S251" s="2"/>
    </row>
    <row r="252" spans="1:19" s="1" customFormat="1" hidden="1">
      <c r="A252" s="10"/>
      <c r="B252" s="2"/>
      <c r="C252" s="7"/>
      <c r="D252" s="7"/>
      <c r="N252" s="2"/>
      <c r="O252" s="2"/>
      <c r="P252" s="2"/>
      <c r="Q252" s="2"/>
      <c r="R252" s="2"/>
      <c r="S252" s="2"/>
    </row>
    <row r="253" spans="1:19" s="1" customFormat="1" hidden="1">
      <c r="A253" s="10"/>
      <c r="B253" s="2"/>
      <c r="C253" s="7"/>
      <c r="D253" s="7"/>
      <c r="N253" s="2"/>
      <c r="O253" s="2"/>
      <c r="P253" s="2"/>
      <c r="Q253" s="2"/>
      <c r="R253" s="2"/>
      <c r="S253" s="2"/>
    </row>
    <row r="254" spans="1:19" s="1" customFormat="1" hidden="1">
      <c r="A254" s="10"/>
      <c r="B254" s="2"/>
      <c r="C254" s="7"/>
      <c r="D254" s="7"/>
      <c r="N254" s="2"/>
      <c r="O254" s="2"/>
      <c r="P254" s="2"/>
      <c r="Q254" s="2"/>
      <c r="R254" s="2"/>
      <c r="S254" s="2"/>
    </row>
    <row r="255" spans="1:19" s="1" customFormat="1" hidden="1">
      <c r="A255" s="10"/>
      <c r="B255" s="2"/>
      <c r="C255" s="7"/>
      <c r="D255" s="7"/>
      <c r="N255" s="2"/>
      <c r="O255" s="2"/>
      <c r="P255" s="2"/>
      <c r="Q255" s="2"/>
      <c r="R255" s="2"/>
      <c r="S255" s="2"/>
    </row>
    <row r="256" spans="1:19" s="1" customFormat="1" hidden="1">
      <c r="A256" s="10"/>
      <c r="B256" s="2"/>
      <c r="C256" s="7"/>
      <c r="D256" s="7"/>
      <c r="N256" s="2"/>
      <c r="O256" s="2"/>
      <c r="P256" s="2"/>
      <c r="Q256" s="2"/>
      <c r="R256" s="2"/>
      <c r="S256" s="2"/>
    </row>
    <row r="257" spans="1:19" s="1" customFormat="1" hidden="1">
      <c r="A257" s="10"/>
      <c r="B257" s="2"/>
      <c r="C257" s="7"/>
      <c r="D257" s="7"/>
      <c r="N257" s="2"/>
      <c r="O257" s="2"/>
      <c r="P257" s="2"/>
      <c r="Q257" s="2"/>
      <c r="R257" s="2"/>
      <c r="S257" s="2"/>
    </row>
    <row r="258" spans="1:19" s="1" customFormat="1" hidden="1">
      <c r="A258" s="10"/>
      <c r="B258" s="2"/>
      <c r="C258" s="7"/>
      <c r="D258" s="7"/>
      <c r="N258" s="2"/>
      <c r="O258" s="2"/>
      <c r="P258" s="2"/>
      <c r="Q258" s="2"/>
      <c r="R258" s="2"/>
      <c r="S258" s="2"/>
    </row>
    <row r="259" spans="1:19" s="1" customFormat="1" hidden="1">
      <c r="A259" s="10"/>
      <c r="B259" s="2"/>
      <c r="C259" s="7"/>
      <c r="D259" s="7"/>
      <c r="N259" s="2"/>
      <c r="O259" s="2"/>
      <c r="P259" s="2"/>
      <c r="Q259" s="2"/>
      <c r="R259" s="2"/>
      <c r="S259" s="2"/>
    </row>
    <row r="260" spans="1:19" s="1" customFormat="1" hidden="1">
      <c r="A260" s="10"/>
      <c r="B260" s="2"/>
      <c r="C260" s="7"/>
      <c r="D260" s="7"/>
      <c r="N260" s="2"/>
      <c r="O260" s="2"/>
      <c r="P260" s="2"/>
      <c r="Q260" s="2"/>
      <c r="R260" s="2"/>
      <c r="S260" s="2"/>
    </row>
    <row r="261" spans="1:19" s="1" customFormat="1" hidden="1">
      <c r="A261" s="10"/>
      <c r="B261" s="2"/>
      <c r="C261" s="7"/>
      <c r="D261" s="7"/>
      <c r="N261" s="2"/>
      <c r="O261" s="2"/>
      <c r="P261" s="2"/>
      <c r="Q261" s="2"/>
      <c r="R261" s="2"/>
      <c r="S261" s="2"/>
    </row>
    <row r="262" spans="1:19" s="1" customFormat="1" hidden="1">
      <c r="A262" s="10"/>
      <c r="B262" s="2"/>
      <c r="C262" s="7"/>
      <c r="D262" s="7"/>
      <c r="N262" s="2"/>
      <c r="O262" s="2"/>
      <c r="P262" s="2"/>
      <c r="Q262" s="2"/>
      <c r="R262" s="2"/>
      <c r="S262" s="2"/>
    </row>
    <row r="263" spans="1:19" s="1" customFormat="1" hidden="1">
      <c r="A263" s="10"/>
      <c r="B263" s="2"/>
      <c r="C263" s="7"/>
      <c r="D263" s="7"/>
      <c r="N263" s="2"/>
      <c r="O263" s="2"/>
      <c r="P263" s="2"/>
      <c r="Q263" s="2"/>
      <c r="R263" s="2"/>
      <c r="S263" s="2"/>
    </row>
    <row r="264" spans="1:19" s="1" customFormat="1" hidden="1">
      <c r="A264" s="10"/>
      <c r="B264" s="2"/>
      <c r="C264" s="7"/>
      <c r="D264" s="7"/>
      <c r="N264" s="2"/>
      <c r="O264" s="2"/>
      <c r="P264" s="2"/>
      <c r="Q264" s="2"/>
      <c r="R264" s="2"/>
      <c r="S264" s="2"/>
    </row>
    <row r="265" spans="1:19" s="1" customFormat="1" hidden="1">
      <c r="A265" s="10"/>
      <c r="B265" s="2"/>
      <c r="C265" s="7"/>
      <c r="D265" s="7"/>
      <c r="N265" s="2"/>
      <c r="O265" s="2"/>
      <c r="P265" s="2"/>
      <c r="Q265" s="2"/>
      <c r="R265" s="2"/>
      <c r="S265" s="2"/>
    </row>
    <row r="266" spans="1:19" s="1" customFormat="1" hidden="1">
      <c r="A266" s="10"/>
      <c r="B266" s="2"/>
      <c r="C266" s="7"/>
      <c r="D266" s="7"/>
      <c r="N266" s="2"/>
      <c r="O266" s="2"/>
      <c r="P266" s="2"/>
      <c r="Q266" s="2"/>
      <c r="R266" s="2"/>
      <c r="S266" s="2"/>
    </row>
    <row r="267" spans="1:19" s="1" customFormat="1" hidden="1">
      <c r="A267" s="10"/>
      <c r="B267" s="2"/>
      <c r="C267" s="7"/>
      <c r="D267" s="7"/>
      <c r="N267" s="2"/>
      <c r="O267" s="2"/>
      <c r="P267" s="2"/>
      <c r="Q267" s="2"/>
      <c r="R267" s="2"/>
      <c r="S267" s="2"/>
    </row>
    <row r="268" spans="1:19" s="1" customFormat="1" hidden="1">
      <c r="A268" s="10"/>
      <c r="B268" s="2"/>
      <c r="C268" s="7"/>
      <c r="D268" s="7"/>
      <c r="N268" s="2"/>
      <c r="O268" s="2"/>
      <c r="P268" s="2"/>
      <c r="Q268" s="2"/>
      <c r="R268" s="2"/>
      <c r="S268" s="2"/>
    </row>
    <row r="269" spans="1:19" s="1" customFormat="1" hidden="1">
      <c r="A269" s="10"/>
      <c r="B269" s="2"/>
      <c r="C269" s="7"/>
      <c r="D269" s="7"/>
      <c r="N269" s="2"/>
      <c r="O269" s="2"/>
      <c r="P269" s="2"/>
      <c r="Q269" s="2"/>
      <c r="R269" s="2"/>
      <c r="S269" s="2"/>
    </row>
    <row r="270" spans="1:19" s="1" customFormat="1" hidden="1">
      <c r="A270" s="10"/>
      <c r="B270" s="2"/>
      <c r="C270" s="7"/>
      <c r="D270" s="7"/>
      <c r="N270" s="2"/>
      <c r="O270" s="2"/>
      <c r="P270" s="2"/>
      <c r="Q270" s="2"/>
      <c r="R270" s="2"/>
      <c r="S270" s="2"/>
    </row>
    <row r="271" spans="1:19" s="1" customFormat="1" hidden="1">
      <c r="A271" s="10"/>
      <c r="B271" s="2"/>
      <c r="C271" s="7"/>
      <c r="D271" s="7"/>
      <c r="N271" s="2"/>
      <c r="O271" s="2"/>
      <c r="P271" s="2"/>
      <c r="Q271" s="2"/>
      <c r="R271" s="2"/>
      <c r="S271" s="2"/>
    </row>
    <row r="272" spans="1:19" s="1" customFormat="1" hidden="1">
      <c r="A272" s="10"/>
      <c r="B272" s="2"/>
      <c r="C272" s="7"/>
      <c r="D272" s="7"/>
      <c r="N272" s="2"/>
      <c r="O272" s="2"/>
      <c r="P272" s="2"/>
      <c r="Q272" s="2"/>
      <c r="R272" s="2"/>
      <c r="S272" s="2"/>
    </row>
    <row r="273" spans="1:19" s="1" customFormat="1" hidden="1">
      <c r="A273" s="10"/>
      <c r="B273" s="2"/>
      <c r="C273" s="7"/>
      <c r="D273" s="7"/>
      <c r="N273" s="2"/>
      <c r="O273" s="2"/>
      <c r="P273" s="2"/>
      <c r="Q273" s="2"/>
      <c r="R273" s="2"/>
      <c r="S273" s="2"/>
    </row>
    <row r="274" spans="1:19" s="1" customFormat="1" hidden="1">
      <c r="A274" s="10"/>
      <c r="B274" s="2"/>
      <c r="C274" s="7"/>
      <c r="D274" s="7"/>
      <c r="N274" s="2"/>
      <c r="O274" s="2"/>
      <c r="P274" s="2"/>
      <c r="Q274" s="2"/>
      <c r="R274" s="2"/>
      <c r="S274" s="2"/>
    </row>
    <row r="275" spans="1:19" s="1" customFormat="1" hidden="1">
      <c r="A275" s="10"/>
      <c r="B275" s="2"/>
      <c r="C275" s="7"/>
      <c r="D275" s="7"/>
      <c r="N275" s="2"/>
      <c r="O275" s="2"/>
      <c r="P275" s="2"/>
      <c r="Q275" s="2"/>
      <c r="R275" s="2"/>
      <c r="S275" s="2"/>
    </row>
    <row r="276" spans="1:19" s="1" customFormat="1" hidden="1">
      <c r="A276" s="10"/>
      <c r="B276" s="2"/>
      <c r="C276" s="7"/>
      <c r="D276" s="7"/>
      <c r="N276" s="2"/>
      <c r="O276" s="2"/>
      <c r="P276" s="2"/>
      <c r="Q276" s="2"/>
      <c r="R276" s="2"/>
      <c r="S276" s="2"/>
    </row>
    <row r="277" spans="1:19" s="1" customFormat="1" hidden="1">
      <c r="A277" s="10"/>
      <c r="B277" s="2"/>
      <c r="C277" s="7"/>
      <c r="D277" s="7"/>
      <c r="N277" s="2"/>
      <c r="O277" s="2"/>
      <c r="P277" s="2"/>
      <c r="Q277" s="2"/>
      <c r="R277" s="2"/>
      <c r="S277" s="2"/>
    </row>
    <row r="278" spans="1:19" s="1" customFormat="1" hidden="1">
      <c r="A278" s="10"/>
      <c r="B278" s="2"/>
      <c r="C278" s="7"/>
      <c r="D278" s="7"/>
      <c r="N278" s="2"/>
      <c r="O278" s="2"/>
      <c r="P278" s="2"/>
      <c r="Q278" s="2"/>
      <c r="R278" s="2"/>
      <c r="S278" s="2"/>
    </row>
    <row r="279" spans="1:19" s="1" customFormat="1" hidden="1">
      <c r="A279" s="10"/>
      <c r="B279" s="2"/>
      <c r="C279" s="7"/>
      <c r="D279" s="7"/>
      <c r="N279" s="2"/>
      <c r="O279" s="2"/>
      <c r="P279" s="2"/>
      <c r="Q279" s="2"/>
      <c r="R279" s="2"/>
      <c r="S279" s="2"/>
    </row>
    <row r="280" spans="1:19" s="1" customFormat="1" hidden="1">
      <c r="A280" s="10"/>
      <c r="B280" s="2"/>
      <c r="C280" s="7"/>
      <c r="D280" s="7"/>
      <c r="N280" s="2"/>
      <c r="O280" s="2"/>
      <c r="P280" s="2"/>
      <c r="Q280" s="2"/>
      <c r="R280" s="2"/>
      <c r="S280" s="2"/>
    </row>
    <row r="281" spans="1:19" s="1" customFormat="1" hidden="1">
      <c r="A281" s="10"/>
      <c r="B281" s="2"/>
      <c r="C281" s="7"/>
      <c r="D281" s="7"/>
      <c r="N281" s="2"/>
      <c r="O281" s="2"/>
      <c r="P281" s="2"/>
      <c r="Q281" s="2"/>
      <c r="R281" s="2"/>
      <c r="S281" s="2"/>
    </row>
    <row r="282" spans="1:19" s="1" customFormat="1" hidden="1">
      <c r="A282" s="10"/>
      <c r="B282" s="2"/>
      <c r="C282" s="7"/>
      <c r="D282" s="7"/>
      <c r="N282" s="2"/>
      <c r="O282" s="2"/>
      <c r="P282" s="2"/>
      <c r="Q282" s="2"/>
      <c r="R282" s="2"/>
      <c r="S282" s="2"/>
    </row>
    <row r="283" spans="1:19" s="1" customFormat="1" hidden="1">
      <c r="A283" s="10"/>
      <c r="B283" s="2"/>
      <c r="C283" s="7"/>
      <c r="D283" s="7"/>
      <c r="N283" s="2"/>
      <c r="O283" s="2"/>
      <c r="P283" s="2"/>
      <c r="Q283" s="2"/>
      <c r="R283" s="2"/>
      <c r="S283" s="2"/>
    </row>
    <row r="284" spans="1:19" s="1" customFormat="1" hidden="1">
      <c r="A284" s="10"/>
      <c r="B284" s="2"/>
      <c r="C284" s="7"/>
      <c r="D284" s="7"/>
      <c r="N284" s="2"/>
      <c r="O284" s="2"/>
      <c r="P284" s="2"/>
      <c r="Q284" s="2"/>
      <c r="R284" s="2"/>
      <c r="S284" s="2"/>
    </row>
    <row r="285" spans="1:19" s="1" customFormat="1" hidden="1">
      <c r="A285" s="10"/>
      <c r="B285" s="2"/>
      <c r="C285" s="7"/>
      <c r="D285" s="7"/>
      <c r="N285" s="2"/>
      <c r="O285" s="2"/>
      <c r="P285" s="2"/>
      <c r="Q285" s="2"/>
      <c r="R285" s="2"/>
      <c r="S285" s="2"/>
    </row>
    <row r="286" spans="1:19" s="1" customFormat="1" hidden="1">
      <c r="A286" s="10"/>
      <c r="B286" s="2"/>
      <c r="C286" s="7"/>
      <c r="D286" s="7"/>
      <c r="N286" s="2"/>
      <c r="O286" s="2"/>
      <c r="P286" s="2"/>
      <c r="Q286" s="2"/>
      <c r="R286" s="2"/>
      <c r="S286" s="2"/>
    </row>
    <row r="287" spans="1:19" s="1" customFormat="1" hidden="1">
      <c r="A287" s="10"/>
      <c r="B287" s="2"/>
      <c r="C287" s="7"/>
      <c r="D287" s="7"/>
      <c r="N287" s="2"/>
      <c r="O287" s="2"/>
      <c r="P287" s="2"/>
      <c r="Q287" s="2"/>
      <c r="R287" s="2"/>
      <c r="S287" s="2"/>
    </row>
    <row r="288" spans="1:19" s="1" customFormat="1" hidden="1">
      <c r="A288" s="10"/>
      <c r="B288" s="2"/>
      <c r="C288" s="7"/>
      <c r="D288" s="7"/>
      <c r="N288" s="2"/>
      <c r="O288" s="2"/>
      <c r="P288" s="2"/>
      <c r="Q288" s="2"/>
      <c r="R288" s="2"/>
      <c r="S288" s="2"/>
    </row>
    <row r="289" spans="1:19" s="1" customFormat="1" hidden="1">
      <c r="A289" s="10"/>
      <c r="B289" s="2"/>
      <c r="C289" s="7"/>
      <c r="D289" s="7"/>
      <c r="N289" s="2"/>
      <c r="O289" s="2"/>
      <c r="P289" s="2"/>
      <c r="Q289" s="2"/>
      <c r="R289" s="2"/>
      <c r="S289" s="2"/>
    </row>
    <row r="290" spans="1:19" s="1" customFormat="1" hidden="1">
      <c r="A290" s="10"/>
      <c r="B290" s="2"/>
      <c r="C290" s="7"/>
      <c r="D290" s="7"/>
      <c r="N290" s="2"/>
      <c r="O290" s="2"/>
      <c r="P290" s="2"/>
      <c r="Q290" s="2"/>
      <c r="R290" s="2"/>
      <c r="S290" s="2"/>
    </row>
    <row r="291" spans="1:19" s="1" customFormat="1" hidden="1">
      <c r="A291" s="10"/>
      <c r="B291" s="2"/>
      <c r="C291" s="7"/>
      <c r="D291" s="7"/>
      <c r="N291" s="2"/>
      <c r="O291" s="2"/>
      <c r="P291" s="2"/>
      <c r="Q291" s="2"/>
      <c r="R291" s="2"/>
      <c r="S291" s="2"/>
    </row>
    <row r="292" spans="1:19" s="1" customFormat="1" hidden="1">
      <c r="A292" s="10"/>
      <c r="B292" s="2"/>
      <c r="C292" s="7"/>
      <c r="D292" s="7"/>
      <c r="N292" s="2"/>
      <c r="O292" s="2"/>
      <c r="P292" s="2"/>
      <c r="Q292" s="2"/>
      <c r="R292" s="2"/>
      <c r="S292" s="2"/>
    </row>
    <row r="293" spans="1:19" s="1" customFormat="1" hidden="1">
      <c r="A293" s="10"/>
      <c r="B293" s="2"/>
      <c r="C293" s="7"/>
      <c r="D293" s="7"/>
      <c r="N293" s="2"/>
      <c r="O293" s="2"/>
      <c r="P293" s="2"/>
      <c r="Q293" s="2"/>
      <c r="R293" s="2"/>
      <c r="S293" s="2"/>
    </row>
    <row r="294" spans="1:19" s="1" customFormat="1" hidden="1">
      <c r="A294" s="10"/>
      <c r="B294" s="2"/>
      <c r="C294" s="7"/>
      <c r="D294" s="7"/>
      <c r="N294" s="2"/>
      <c r="O294" s="2"/>
      <c r="P294" s="2"/>
      <c r="Q294" s="2"/>
      <c r="R294" s="2"/>
      <c r="S294" s="2"/>
    </row>
    <row r="295" spans="1:19" s="1" customFormat="1" hidden="1">
      <c r="A295" s="10"/>
      <c r="B295" s="2"/>
      <c r="C295" s="7"/>
      <c r="D295" s="7"/>
      <c r="N295" s="2"/>
      <c r="O295" s="2"/>
      <c r="P295" s="2"/>
      <c r="Q295" s="2"/>
      <c r="R295" s="2"/>
      <c r="S295" s="2"/>
    </row>
    <row r="296" spans="1:19" s="1" customFormat="1" hidden="1">
      <c r="A296" s="10"/>
      <c r="B296" s="2"/>
      <c r="C296" s="7"/>
      <c r="D296" s="7"/>
      <c r="N296" s="2"/>
      <c r="O296" s="2"/>
      <c r="P296" s="2"/>
      <c r="Q296" s="2"/>
      <c r="R296" s="2"/>
      <c r="S296" s="2"/>
    </row>
    <row r="297" spans="1:19" s="1" customFormat="1" hidden="1">
      <c r="A297" s="10"/>
      <c r="B297" s="2"/>
      <c r="C297" s="7"/>
      <c r="D297" s="7"/>
      <c r="N297" s="2"/>
      <c r="O297" s="2"/>
      <c r="P297" s="2"/>
      <c r="Q297" s="2"/>
      <c r="R297" s="2"/>
      <c r="S297" s="2"/>
    </row>
    <row r="298" spans="1:19" s="1" customFormat="1" hidden="1">
      <c r="A298" s="10"/>
      <c r="B298" s="2"/>
      <c r="C298" s="7"/>
      <c r="D298" s="7"/>
      <c r="N298" s="2"/>
      <c r="O298" s="2"/>
      <c r="P298" s="2"/>
      <c r="Q298" s="2"/>
      <c r="R298" s="2"/>
      <c r="S298" s="2"/>
    </row>
    <row r="299" spans="1:19" s="1" customFormat="1" hidden="1">
      <c r="A299" s="10"/>
      <c r="B299" s="2"/>
      <c r="C299" s="7"/>
      <c r="D299" s="7"/>
      <c r="N299" s="2"/>
      <c r="O299" s="2"/>
      <c r="P299" s="2"/>
      <c r="Q299" s="2"/>
      <c r="R299" s="2"/>
      <c r="S299" s="2"/>
    </row>
    <row r="300" spans="1:19" s="1" customFormat="1" hidden="1">
      <c r="A300" s="10"/>
      <c r="B300" s="2"/>
      <c r="C300" s="7"/>
      <c r="D300" s="7"/>
      <c r="N300" s="2"/>
      <c r="O300" s="2"/>
      <c r="P300" s="2"/>
      <c r="Q300" s="2"/>
      <c r="R300" s="2"/>
      <c r="S300" s="2"/>
    </row>
    <row r="301" spans="1:19" s="1" customFormat="1" hidden="1">
      <c r="A301" s="10"/>
      <c r="B301" s="2"/>
      <c r="C301" s="7"/>
      <c r="D301" s="7"/>
      <c r="N301" s="2"/>
      <c r="O301" s="2"/>
      <c r="P301" s="2"/>
      <c r="Q301" s="2"/>
      <c r="R301" s="2"/>
      <c r="S301" s="2"/>
    </row>
    <row r="302" spans="1:19" s="1" customFormat="1" hidden="1">
      <c r="A302" s="10"/>
      <c r="B302" s="2"/>
      <c r="C302" s="7"/>
      <c r="D302" s="7"/>
      <c r="N302" s="2"/>
      <c r="O302" s="2"/>
      <c r="P302" s="2"/>
      <c r="Q302" s="2"/>
      <c r="R302" s="2"/>
      <c r="S302" s="2"/>
    </row>
    <row r="303" spans="1:19" s="1" customFormat="1" hidden="1">
      <c r="A303" s="10"/>
      <c r="B303" s="2"/>
      <c r="C303" s="7"/>
      <c r="D303" s="7"/>
      <c r="N303" s="2"/>
      <c r="O303" s="2"/>
      <c r="P303" s="2"/>
      <c r="Q303" s="2"/>
      <c r="R303" s="2"/>
      <c r="S303" s="2"/>
    </row>
    <row r="304" spans="1:19" s="1" customFormat="1" hidden="1">
      <c r="A304" s="10"/>
      <c r="B304" s="2"/>
      <c r="C304" s="7"/>
      <c r="D304" s="7"/>
      <c r="N304" s="2"/>
      <c r="O304" s="2"/>
      <c r="P304" s="2"/>
      <c r="Q304" s="2"/>
      <c r="R304" s="2"/>
      <c r="S304" s="2"/>
    </row>
    <row r="305" spans="1:19" s="1" customFormat="1" hidden="1">
      <c r="A305" s="10"/>
      <c r="B305" s="2"/>
      <c r="C305" s="7"/>
      <c r="D305" s="7"/>
      <c r="N305" s="2"/>
      <c r="O305" s="2"/>
      <c r="P305" s="2"/>
      <c r="Q305" s="2"/>
      <c r="R305" s="2"/>
      <c r="S305" s="2"/>
    </row>
    <row r="306" spans="1:19" s="1" customFormat="1" hidden="1">
      <c r="A306" s="10"/>
      <c r="B306" s="2"/>
      <c r="C306" s="7"/>
      <c r="D306" s="7"/>
      <c r="N306" s="2"/>
      <c r="O306" s="2"/>
      <c r="P306" s="2"/>
      <c r="Q306" s="2"/>
      <c r="R306" s="2"/>
      <c r="S306" s="2"/>
    </row>
    <row r="307" spans="1:19" s="1" customFormat="1" hidden="1">
      <c r="A307" s="10"/>
      <c r="B307" s="2"/>
      <c r="C307" s="7"/>
      <c r="D307" s="7"/>
      <c r="N307" s="2"/>
      <c r="O307" s="2"/>
      <c r="P307" s="2"/>
      <c r="Q307" s="2"/>
      <c r="R307" s="2"/>
      <c r="S307" s="2"/>
    </row>
    <row r="308" spans="1:19" s="1" customFormat="1" hidden="1">
      <c r="A308" s="10"/>
      <c r="B308" s="2"/>
      <c r="C308" s="7"/>
      <c r="D308" s="7"/>
      <c r="N308" s="2"/>
      <c r="O308" s="2"/>
      <c r="P308" s="2"/>
      <c r="Q308" s="2"/>
      <c r="R308" s="2"/>
      <c r="S308" s="2"/>
    </row>
    <row r="309" spans="1:19" s="1" customFormat="1" hidden="1">
      <c r="A309" s="10"/>
      <c r="B309" s="2"/>
      <c r="C309" s="7"/>
      <c r="D309" s="7"/>
      <c r="N309" s="2"/>
      <c r="O309" s="2"/>
      <c r="P309" s="2"/>
      <c r="Q309" s="2"/>
      <c r="R309" s="2"/>
      <c r="S309" s="2"/>
    </row>
    <row r="310" spans="1:19" s="1" customFormat="1" hidden="1">
      <c r="A310" s="10"/>
      <c r="B310" s="2"/>
      <c r="C310" s="7"/>
      <c r="D310" s="7"/>
      <c r="N310" s="2"/>
      <c r="O310" s="2"/>
      <c r="P310" s="2"/>
      <c r="Q310" s="2"/>
      <c r="R310" s="2"/>
      <c r="S310" s="2"/>
    </row>
    <row r="311" spans="1:19" s="1" customFormat="1" hidden="1">
      <c r="A311" s="10"/>
      <c r="B311" s="2"/>
      <c r="C311" s="7"/>
      <c r="D311" s="7"/>
      <c r="N311" s="2"/>
      <c r="O311" s="2"/>
      <c r="P311" s="2"/>
      <c r="Q311" s="2"/>
      <c r="R311" s="2"/>
      <c r="S311" s="2"/>
    </row>
    <row r="312" spans="1:19" s="1" customFormat="1" hidden="1">
      <c r="A312" s="10"/>
      <c r="B312" s="2"/>
      <c r="C312" s="7"/>
      <c r="D312" s="7"/>
      <c r="N312" s="2"/>
      <c r="O312" s="2"/>
      <c r="P312" s="2"/>
      <c r="Q312" s="2"/>
      <c r="R312" s="2"/>
      <c r="S312" s="2"/>
    </row>
    <row r="313" spans="1:19" s="1" customFormat="1" hidden="1">
      <c r="A313" s="10"/>
      <c r="B313" s="2"/>
      <c r="C313" s="7"/>
      <c r="D313" s="7"/>
      <c r="N313" s="2"/>
      <c r="O313" s="2"/>
      <c r="P313" s="2"/>
      <c r="Q313" s="2"/>
      <c r="R313" s="2"/>
      <c r="S313" s="2"/>
    </row>
    <row r="314" spans="1:19" s="1" customFormat="1" hidden="1">
      <c r="A314" s="10"/>
      <c r="B314" s="2"/>
      <c r="C314" s="7"/>
      <c r="D314" s="7"/>
      <c r="N314" s="2"/>
      <c r="O314" s="2"/>
      <c r="P314" s="2"/>
      <c r="Q314" s="2"/>
      <c r="R314" s="2"/>
      <c r="S314" s="2"/>
    </row>
    <row r="315" spans="1:19" s="1" customFormat="1" hidden="1">
      <c r="A315" s="10"/>
      <c r="B315" s="2"/>
      <c r="C315" s="7"/>
      <c r="D315" s="7"/>
      <c r="N315" s="2"/>
      <c r="O315" s="2"/>
      <c r="P315" s="2"/>
      <c r="Q315" s="2"/>
      <c r="R315" s="2"/>
      <c r="S315" s="2"/>
    </row>
    <row r="316" spans="1:19" s="1" customFormat="1" hidden="1">
      <c r="A316" s="10"/>
      <c r="B316" s="2"/>
      <c r="C316" s="7"/>
      <c r="D316" s="7"/>
      <c r="N316" s="2"/>
      <c r="O316" s="2"/>
      <c r="P316" s="2"/>
      <c r="Q316" s="2"/>
      <c r="R316" s="2"/>
      <c r="S316" s="2"/>
    </row>
    <row r="317" spans="1:19" s="1" customFormat="1" hidden="1">
      <c r="A317" s="10"/>
      <c r="B317" s="2"/>
      <c r="C317" s="7"/>
      <c r="D317" s="7"/>
      <c r="N317" s="2"/>
      <c r="O317" s="2"/>
      <c r="P317" s="2"/>
      <c r="Q317" s="2"/>
      <c r="R317" s="2"/>
      <c r="S317" s="2"/>
    </row>
    <row r="318" spans="1:19" s="1" customFormat="1" hidden="1">
      <c r="A318" s="10"/>
      <c r="B318" s="2"/>
      <c r="C318" s="7"/>
      <c r="D318" s="7"/>
      <c r="N318" s="2"/>
      <c r="O318" s="2"/>
      <c r="P318" s="2"/>
      <c r="Q318" s="2"/>
      <c r="R318" s="2"/>
      <c r="S318" s="2"/>
    </row>
    <row r="319" spans="1:19" s="1" customFormat="1" hidden="1">
      <c r="A319" s="10"/>
      <c r="B319" s="2"/>
      <c r="C319" s="7"/>
      <c r="D319" s="7"/>
      <c r="N319" s="2"/>
      <c r="O319" s="2"/>
      <c r="P319" s="2"/>
      <c r="Q319" s="2"/>
      <c r="R319" s="2"/>
      <c r="S319" s="2"/>
    </row>
    <row r="320" spans="1:19" s="1" customFormat="1" hidden="1">
      <c r="A320" s="10"/>
      <c r="B320" s="2"/>
      <c r="C320" s="7"/>
      <c r="D320" s="7"/>
      <c r="N320" s="2"/>
      <c r="O320" s="2"/>
      <c r="P320" s="2"/>
      <c r="Q320" s="2"/>
      <c r="R320" s="2"/>
      <c r="S320" s="2"/>
    </row>
    <row r="321" spans="1:19" s="1" customFormat="1" hidden="1">
      <c r="A321" s="10"/>
      <c r="B321" s="2"/>
      <c r="C321" s="7"/>
      <c r="D321" s="7"/>
      <c r="N321" s="2"/>
      <c r="O321" s="2"/>
      <c r="P321" s="2"/>
      <c r="Q321" s="2"/>
      <c r="R321" s="2"/>
      <c r="S321" s="2"/>
    </row>
    <row r="322" spans="1:19" s="1" customFormat="1" hidden="1">
      <c r="A322" s="10"/>
      <c r="B322" s="2"/>
      <c r="C322" s="7"/>
      <c r="D322" s="7"/>
      <c r="N322" s="2"/>
      <c r="O322" s="2"/>
      <c r="P322" s="2"/>
      <c r="Q322" s="2"/>
      <c r="R322" s="2"/>
      <c r="S322" s="2"/>
    </row>
    <row r="323" spans="1:19" s="1" customFormat="1" hidden="1">
      <c r="A323" s="10"/>
      <c r="B323" s="2"/>
      <c r="C323" s="7"/>
      <c r="D323" s="7"/>
      <c r="N323" s="2"/>
      <c r="O323" s="2"/>
      <c r="P323" s="2"/>
      <c r="Q323" s="2"/>
      <c r="R323" s="2"/>
      <c r="S323" s="2"/>
    </row>
    <row r="324" spans="1:19" s="1" customFormat="1" hidden="1">
      <c r="A324" s="10"/>
      <c r="B324" s="2"/>
      <c r="C324" s="7"/>
      <c r="D324" s="7"/>
      <c r="N324" s="2"/>
      <c r="O324" s="2"/>
      <c r="P324" s="2"/>
      <c r="Q324" s="2"/>
      <c r="R324" s="2"/>
      <c r="S324" s="2"/>
    </row>
    <row r="325" spans="1:19" s="1" customFormat="1" hidden="1">
      <c r="A325" s="10"/>
      <c r="B325" s="2"/>
      <c r="C325" s="7"/>
      <c r="D325" s="7"/>
      <c r="N325" s="2"/>
      <c r="O325" s="2"/>
      <c r="P325" s="2"/>
      <c r="Q325" s="2"/>
      <c r="R325" s="2"/>
      <c r="S325" s="2"/>
    </row>
    <row r="326" spans="1:19" s="1" customFormat="1" hidden="1">
      <c r="A326" s="10"/>
      <c r="B326" s="2"/>
      <c r="C326" s="7"/>
      <c r="D326" s="7"/>
      <c r="N326" s="2"/>
      <c r="O326" s="2"/>
      <c r="P326" s="2"/>
      <c r="Q326" s="2"/>
      <c r="R326" s="2"/>
      <c r="S326" s="2"/>
    </row>
    <row r="327" spans="1:19" s="1" customFormat="1" hidden="1">
      <c r="A327" s="10"/>
      <c r="B327" s="2"/>
      <c r="C327" s="7"/>
      <c r="D327" s="7"/>
      <c r="N327" s="2"/>
      <c r="O327" s="2"/>
      <c r="P327" s="2"/>
      <c r="Q327" s="2"/>
      <c r="R327" s="2"/>
      <c r="S327" s="2"/>
    </row>
    <row r="328" spans="1:19" s="1" customFormat="1" hidden="1">
      <c r="A328" s="10"/>
      <c r="B328" s="2"/>
      <c r="C328" s="7"/>
      <c r="D328" s="7"/>
      <c r="N328" s="2"/>
      <c r="O328" s="2"/>
      <c r="P328" s="2"/>
      <c r="Q328" s="2"/>
      <c r="R328" s="2"/>
      <c r="S328" s="2"/>
    </row>
    <row r="329" spans="1:19" s="1" customFormat="1" hidden="1">
      <c r="A329" s="10"/>
      <c r="B329" s="2"/>
      <c r="C329" s="7"/>
      <c r="D329" s="7"/>
      <c r="N329" s="2"/>
      <c r="O329" s="2"/>
      <c r="P329" s="2"/>
      <c r="Q329" s="2"/>
      <c r="R329" s="2"/>
      <c r="S329" s="2"/>
    </row>
    <row r="330" spans="1:19" s="1" customFormat="1" hidden="1">
      <c r="A330" s="10"/>
      <c r="B330" s="2"/>
      <c r="C330" s="7"/>
      <c r="D330" s="7"/>
      <c r="N330" s="2"/>
      <c r="O330" s="2"/>
      <c r="P330" s="2"/>
      <c r="Q330" s="2"/>
      <c r="R330" s="2"/>
      <c r="S330" s="2"/>
    </row>
    <row r="331" spans="1:19" s="1" customFormat="1" hidden="1">
      <c r="A331" s="10"/>
      <c r="B331" s="2"/>
      <c r="C331" s="7"/>
      <c r="D331" s="7"/>
      <c r="N331" s="2"/>
      <c r="O331" s="2"/>
      <c r="P331" s="2"/>
      <c r="Q331" s="2"/>
      <c r="R331" s="2"/>
      <c r="S331" s="2"/>
    </row>
    <row r="332" spans="1:19" s="1" customFormat="1" hidden="1">
      <c r="A332" s="10"/>
      <c r="B332" s="2"/>
      <c r="C332" s="7"/>
      <c r="D332" s="7"/>
      <c r="N332" s="2"/>
      <c r="O332" s="2"/>
      <c r="P332" s="2"/>
      <c r="Q332" s="2"/>
      <c r="R332" s="2"/>
      <c r="S332" s="2"/>
    </row>
    <row r="333" spans="1:19" s="1" customFormat="1" hidden="1">
      <c r="A333" s="10"/>
      <c r="B333" s="2"/>
      <c r="C333" s="7"/>
      <c r="D333" s="7"/>
      <c r="N333" s="2"/>
      <c r="O333" s="2"/>
      <c r="P333" s="2"/>
      <c r="Q333" s="2"/>
      <c r="R333" s="2"/>
      <c r="S333" s="2"/>
    </row>
    <row r="334" spans="1:19" s="1" customFormat="1" hidden="1">
      <c r="A334" s="10"/>
      <c r="B334" s="2"/>
      <c r="C334" s="7"/>
      <c r="D334" s="7"/>
      <c r="N334" s="2"/>
      <c r="O334" s="2"/>
      <c r="P334" s="2"/>
      <c r="Q334" s="2"/>
      <c r="R334" s="2"/>
      <c r="S334" s="2"/>
    </row>
    <row r="335" spans="1:19" s="1" customFormat="1" hidden="1">
      <c r="A335" s="10"/>
      <c r="B335" s="2"/>
      <c r="C335" s="7"/>
      <c r="D335" s="7"/>
      <c r="N335" s="2"/>
      <c r="O335" s="2"/>
      <c r="P335" s="2"/>
      <c r="Q335" s="2"/>
      <c r="R335" s="2"/>
      <c r="S335" s="2"/>
    </row>
    <row r="336" spans="1:19" s="1" customFormat="1" hidden="1">
      <c r="A336" s="10"/>
      <c r="B336" s="2"/>
      <c r="C336" s="7"/>
      <c r="D336" s="7"/>
      <c r="N336" s="2"/>
      <c r="O336" s="2"/>
      <c r="P336" s="2"/>
      <c r="Q336" s="2"/>
      <c r="R336" s="2"/>
      <c r="S336" s="2"/>
    </row>
    <row r="337" spans="1:25" s="1" customFormat="1" hidden="1">
      <c r="A337" s="10"/>
      <c r="B337" s="2"/>
      <c r="C337" s="7"/>
      <c r="D337" s="7"/>
      <c r="N337" s="2"/>
      <c r="O337" s="2"/>
      <c r="P337" s="2"/>
      <c r="Q337" s="2"/>
      <c r="R337" s="2"/>
      <c r="S337" s="2"/>
    </row>
    <row r="338" spans="1:25" s="1" customFormat="1" hidden="1">
      <c r="A338" s="10"/>
      <c r="B338" s="2"/>
      <c r="C338" s="7"/>
      <c r="D338" s="7"/>
      <c r="N338" s="2"/>
      <c r="O338" s="2"/>
      <c r="P338" s="2"/>
      <c r="Q338" s="2"/>
      <c r="R338" s="2"/>
      <c r="S338" s="2"/>
      <c r="T338" s="2"/>
      <c r="U338" s="2"/>
      <c r="V338" s="2"/>
      <c r="W338" s="2"/>
      <c r="X338" s="2"/>
      <c r="Y338" s="2"/>
    </row>
    <row r="339" spans="1:25" s="1" customFormat="1" hidden="1">
      <c r="A339" s="10"/>
      <c r="B339" s="2"/>
      <c r="C339" s="7"/>
      <c r="D339" s="7"/>
      <c r="N339" s="2"/>
      <c r="O339" s="2"/>
      <c r="P339" s="2"/>
      <c r="Q339" s="2"/>
      <c r="R339" s="2"/>
      <c r="S339" s="2"/>
      <c r="T339" s="2"/>
      <c r="U339" s="2"/>
      <c r="V339" s="2"/>
      <c r="W339" s="2"/>
      <c r="X339" s="2"/>
      <c r="Y339" s="2"/>
    </row>
    <row r="340" spans="1:25" s="1" customFormat="1" hidden="1">
      <c r="A340" s="10"/>
      <c r="B340" s="2"/>
      <c r="C340" s="7"/>
      <c r="D340" s="7"/>
      <c r="N340" s="2"/>
      <c r="O340" s="2"/>
      <c r="P340" s="2"/>
      <c r="Q340" s="2"/>
      <c r="R340" s="2"/>
      <c r="S340" s="2"/>
      <c r="T340" s="2"/>
      <c r="U340" s="2"/>
      <c r="V340" s="2"/>
      <c r="W340" s="2"/>
      <c r="X340" s="2"/>
      <c r="Y340" s="2"/>
    </row>
    <row r="341" spans="1:25" s="1" customFormat="1" hidden="1">
      <c r="A341" s="10"/>
      <c r="B341" s="2"/>
      <c r="C341" s="7"/>
      <c r="D341" s="7"/>
      <c r="N341" s="2"/>
      <c r="O341" s="2"/>
      <c r="P341" s="2"/>
      <c r="Q341" s="2"/>
      <c r="R341" s="2"/>
      <c r="S341" s="2"/>
      <c r="T341" s="2"/>
      <c r="U341" s="2"/>
      <c r="V341" s="2"/>
      <c r="W341" s="2"/>
      <c r="X341" s="2"/>
      <c r="Y341" s="2"/>
    </row>
    <row r="342" spans="1:25" s="1" customFormat="1" hidden="1">
      <c r="A342" s="10"/>
      <c r="B342" s="2"/>
      <c r="C342" s="7"/>
      <c r="D342" s="7"/>
      <c r="N342" s="2"/>
      <c r="O342" s="2"/>
      <c r="P342" s="2"/>
      <c r="Q342" s="2"/>
      <c r="R342" s="2"/>
      <c r="S342" s="2"/>
      <c r="T342" s="2"/>
      <c r="U342" s="2"/>
      <c r="V342" s="2"/>
      <c r="W342" s="2"/>
      <c r="X342" s="2"/>
      <c r="Y342" s="2"/>
    </row>
    <row r="343" spans="1:25" s="1" customFormat="1" hidden="1">
      <c r="A343" s="10"/>
      <c r="B343" s="2"/>
      <c r="C343" s="7"/>
      <c r="D343" s="7"/>
      <c r="N343" s="2"/>
      <c r="O343" s="2"/>
      <c r="P343" s="2"/>
      <c r="Q343" s="2"/>
      <c r="R343" s="2"/>
      <c r="S343" s="2"/>
      <c r="T343" s="2"/>
      <c r="U343" s="2"/>
      <c r="V343" s="2"/>
      <c r="W343" s="2"/>
      <c r="X343" s="2"/>
      <c r="Y343" s="2"/>
    </row>
    <row r="344" spans="1:25" s="1" customFormat="1" hidden="1">
      <c r="A344" s="10"/>
      <c r="B344" s="2"/>
      <c r="C344" s="7"/>
      <c r="D344" s="7"/>
      <c r="N344" s="2"/>
      <c r="O344" s="2"/>
      <c r="P344" s="2"/>
      <c r="Q344" s="2"/>
      <c r="R344" s="2"/>
      <c r="S344" s="2"/>
      <c r="T344" s="2"/>
      <c r="U344" s="2"/>
      <c r="V344" s="2"/>
      <c r="W344" s="2"/>
      <c r="X344" s="2"/>
      <c r="Y344" s="2"/>
    </row>
    <row r="345" spans="1:25" s="1" customFormat="1" hidden="1">
      <c r="A345" s="10"/>
      <c r="B345" s="2"/>
      <c r="C345" s="7"/>
      <c r="D345" s="7"/>
      <c r="N345" s="2"/>
      <c r="O345" s="2"/>
      <c r="P345" s="2"/>
      <c r="Q345" s="2"/>
      <c r="R345" s="2"/>
      <c r="S345" s="2"/>
      <c r="T345" s="2"/>
      <c r="U345" s="2"/>
      <c r="V345" s="2"/>
      <c r="W345" s="2"/>
      <c r="X345" s="2"/>
      <c r="Y345" s="2"/>
    </row>
    <row r="346" spans="1:25" s="1" customFormat="1" hidden="1">
      <c r="A346" s="10"/>
      <c r="B346" s="2"/>
      <c r="C346" s="7"/>
      <c r="D346" s="7"/>
      <c r="N346" s="2"/>
      <c r="O346" s="2"/>
      <c r="P346" s="2"/>
      <c r="Q346" s="2"/>
      <c r="R346" s="2"/>
      <c r="S346" s="2"/>
      <c r="T346" s="2"/>
      <c r="U346" s="2"/>
      <c r="V346" s="2"/>
      <c r="W346" s="2"/>
      <c r="X346" s="2"/>
      <c r="Y346" s="2"/>
    </row>
    <row r="347" spans="1:25" s="1" customFormat="1" hidden="1">
      <c r="A347" s="10"/>
      <c r="B347" s="2"/>
      <c r="C347" s="7"/>
      <c r="D347" s="7"/>
      <c r="N347" s="2"/>
      <c r="O347" s="2"/>
      <c r="P347" s="2"/>
      <c r="Q347" s="2"/>
      <c r="R347" s="2"/>
      <c r="S347" s="2"/>
      <c r="T347" s="2"/>
      <c r="U347" s="2"/>
      <c r="V347" s="2"/>
      <c r="W347" s="2"/>
      <c r="X347" s="2"/>
      <c r="Y347" s="2"/>
    </row>
  </sheetData>
  <sheetProtection sheet="1" objects="1" scenarios="1"/>
  <protectedRanges>
    <protectedRange sqref="H3:K53 A3:F53" name="UserEdit_231"/>
  </protectedRanges>
  <mergeCells count="8">
    <mergeCell ref="A1:D1"/>
    <mergeCell ref="M55:N55"/>
    <mergeCell ref="O55:P55"/>
    <mergeCell ref="E1:G1"/>
    <mergeCell ref="H1:L1"/>
    <mergeCell ref="N1:P1"/>
    <mergeCell ref="M54:N54"/>
    <mergeCell ref="O54:P54"/>
  </mergeCells>
  <conditionalFormatting sqref="B3:B53">
    <cfRule type="expression" dxfId="78" priority="12">
      <formula>ISNUMBER(A3)</formula>
    </cfRule>
  </conditionalFormatting>
  <conditionalFormatting sqref="B3:D53">
    <cfRule type="expression" dxfId="77" priority="7">
      <formula>ISTEXT(B3)</formula>
    </cfRule>
  </conditionalFormatting>
  <conditionalFormatting sqref="C3:C53">
    <cfRule type="expression" dxfId="76" priority="10">
      <formula>ISNUMBER(A3)</formula>
    </cfRule>
  </conditionalFormatting>
  <conditionalFormatting sqref="D3:D53">
    <cfRule type="expression" dxfId="75" priority="8">
      <formula>ISNUMBER(A3)</formula>
    </cfRule>
  </conditionalFormatting>
  <conditionalFormatting sqref="E3:E53">
    <cfRule type="expression" dxfId="74" priority="15">
      <formula>ISNUMBER(A3)</formula>
    </cfRule>
  </conditionalFormatting>
  <conditionalFormatting sqref="E3:F53">
    <cfRule type="expression" dxfId="73" priority="13">
      <formula>ISNUMBER(E3)</formula>
    </cfRule>
  </conditionalFormatting>
  <conditionalFormatting sqref="F3:F53">
    <cfRule type="expression" dxfId="72" priority="26">
      <formula>ISNUMBER(A3)</formula>
    </cfRule>
  </conditionalFormatting>
  <conditionalFormatting sqref="H3:H53">
    <cfRule type="expression" dxfId="71" priority="23">
      <formula>ISNUMBER(A3)</formula>
    </cfRule>
  </conditionalFormatting>
  <conditionalFormatting sqref="H3:K53">
    <cfRule type="expression" dxfId="70" priority="16">
      <formula>ISNUMBER(H3)</formula>
    </cfRule>
  </conditionalFormatting>
  <conditionalFormatting sqref="I3:I53">
    <cfRule type="expression" dxfId="69" priority="21">
      <formula>ISNUMBER(A3)</formula>
    </cfRule>
  </conditionalFormatting>
  <conditionalFormatting sqref="J3:J53">
    <cfRule type="expression" dxfId="68" priority="19">
      <formula>ISNUMBER(A3)</formula>
    </cfRule>
  </conditionalFormatting>
  <conditionalFormatting sqref="K3:K53">
    <cfRule type="expression" dxfId="67" priority="17">
      <formula>ISNUMBER(A3)</formula>
    </cfRule>
  </conditionalFormatting>
  <conditionalFormatting sqref="O3:O53">
    <cfRule type="cellIs" dxfId="66" priority="27" stopIfTrue="1" operator="equal">
      <formula>"HIGH"</formula>
    </cfRule>
    <cfRule type="cellIs" dxfId="65" priority="28" stopIfTrue="1" operator="equal">
      <formula>"MED"</formula>
    </cfRule>
    <cfRule type="cellIs" dxfId="64" priority="29" stopIfTrue="1" operator="equal">
      <formula>"LOW"</formula>
    </cfRule>
  </conditionalFormatting>
  <conditionalFormatting sqref="O54">
    <cfRule type="containsText" dxfId="63" priority="1" operator="containsText" text="FAIL">
      <formula>NOT(ISERROR(SEARCH("FAIL",O54)))</formula>
    </cfRule>
  </conditionalFormatting>
  <conditionalFormatting sqref="O55">
    <cfRule type="containsText" dxfId="62" priority="3" operator="containsText" text="Unconditional pass">
      <formula>NOT(ISERROR(SEARCH("Unconditional pass",O55)))</formula>
    </cfRule>
  </conditionalFormatting>
  <conditionalFormatting sqref="O55:P55">
    <cfRule type="containsText" dxfId="60" priority="2" operator="containsText" text="Fail">
      <formula>NOT(ISERROR(SEARCH("Fail",O55)))</formula>
    </cfRule>
  </conditionalFormatting>
  <conditionalFormatting sqref="P3:P53">
    <cfRule type="cellIs" dxfId="59" priority="30" stopIfTrue="1" operator="equal">
      <formula>"&lt;60"</formula>
    </cfRule>
    <cfRule type="cellIs" dxfId="58" priority="31" stopIfTrue="1" operator="equal">
      <formula>"60-79"</formula>
    </cfRule>
    <cfRule type="cellIs" dxfId="57" priority="32" stopIfTrue="1" operator="equal">
      <formula>"≥80"</formula>
    </cfRule>
  </conditionalFormatting>
  <dataValidations count="3">
    <dataValidation type="list" allowBlank="1" showInputMessage="1" showErrorMessage="1" sqref="A54:A76" xr:uid="{FC8E2625-144F-436C-9503-00EA2AECC561}">
      <formula1>ScoringElement</formula1>
    </dataValidation>
    <dataValidation type="list" allowBlank="1" showInputMessage="1" showErrorMessage="1" sqref="A3:A53" xr:uid="{3F032A8B-DBC4-4FFB-AA18-B104EB2EFBB4}">
      <formula1>scoringel</formula1>
    </dataValidation>
    <dataValidation type="whole" allowBlank="1" showInputMessage="1" showErrorMessage="1" errorTitle="Error" error="Scores must be between 1 and 3" sqref="H3:K53 E3:F53" xr:uid="{9244702D-4494-4404-BD6B-5C53D41C39C5}">
      <formula1>1</formula1>
      <formula2>3</formula2>
    </dataValidation>
  </dataValidations>
  <pageMargins left="0.75" right="0.75" top="1" bottom="1" header="0.5" footer="0.5"/>
  <pageSetup paperSize="9" scale="51"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4" operator="containsText" id="{83DEDE93-261E-454A-A13B-223C47B968C4}">
            <xm:f>NOT(ISERROR(SEARCH("Pass with condition",O55)))</xm:f>
            <xm:f>"Pass with condition"</xm:f>
            <x14:dxf>
              <fill>
                <patternFill>
                  <bgColor rgb="FFFFFF00"/>
                </patternFill>
              </fill>
            </x14:dxf>
          </x14:cfRule>
          <xm:sqref>O55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888FA-C56D-48DB-8C22-03965CA27E99}">
  <dimension ref="A1:AC347"/>
  <sheetViews>
    <sheetView zoomScaleNormal="100" workbookViewId="0">
      <selection sqref="A1:D1"/>
    </sheetView>
  </sheetViews>
  <sheetFormatPr defaultColWidth="0" defaultRowHeight="11.25" customHeight="1" zeroHeight="1"/>
  <cols>
    <col min="1" max="1" width="8.453125" style="10" customWidth="1"/>
    <col min="2" max="2" width="15.54296875" style="2" customWidth="1"/>
    <col min="3" max="4" width="15.54296875" style="7" customWidth="1"/>
    <col min="5" max="14" width="5.54296875" style="1" customWidth="1"/>
    <col min="15" max="15" width="5.54296875" style="2" customWidth="1"/>
    <col min="16" max="17" width="7.54296875" style="2" customWidth="1"/>
    <col min="18" max="18" width="2.54296875" style="2" customWidth="1"/>
    <col min="19" max="19" width="11.453125" style="2" hidden="1" customWidth="1"/>
    <col min="20" max="16384" width="9.1796875" style="2" hidden="1"/>
  </cols>
  <sheetData>
    <row r="1" spans="1:26" ht="12.5">
      <c r="A1" s="222"/>
      <c r="B1" s="220"/>
      <c r="C1" s="220"/>
      <c r="D1" s="221"/>
      <c r="E1" s="219" t="s">
        <v>15</v>
      </c>
      <c r="F1" s="220"/>
      <c r="G1" s="220"/>
      <c r="H1" s="221"/>
      <c r="I1" s="215" t="s">
        <v>16</v>
      </c>
      <c r="J1" s="215"/>
      <c r="K1" s="215"/>
      <c r="L1" s="215"/>
      <c r="M1" s="215"/>
      <c r="N1" s="6"/>
      <c r="O1" s="216"/>
      <c r="P1" s="217"/>
      <c r="Q1" s="218"/>
    </row>
    <row r="2" spans="1:26" ht="120" customHeight="1">
      <c r="A2" s="108" t="s">
        <v>26</v>
      </c>
      <c r="B2" s="95" t="s">
        <v>23</v>
      </c>
      <c r="C2" s="95" t="s">
        <v>24</v>
      </c>
      <c r="D2" s="95" t="s">
        <v>25</v>
      </c>
      <c r="E2" s="89" t="s">
        <v>132</v>
      </c>
      <c r="F2" s="89" t="s">
        <v>3</v>
      </c>
      <c r="G2" s="89" t="s">
        <v>2</v>
      </c>
      <c r="H2" s="90" t="s">
        <v>6</v>
      </c>
      <c r="I2" s="97" t="s">
        <v>7</v>
      </c>
      <c r="J2" s="91" t="s">
        <v>8</v>
      </c>
      <c r="K2" s="91" t="s">
        <v>9</v>
      </c>
      <c r="L2" s="99" t="s">
        <v>10</v>
      </c>
      <c r="M2" s="92" t="s">
        <v>11</v>
      </c>
      <c r="N2" s="93" t="s">
        <v>12</v>
      </c>
      <c r="O2" s="110" t="s">
        <v>91</v>
      </c>
      <c r="P2" s="111" t="s">
        <v>13</v>
      </c>
      <c r="Q2" s="114" t="s">
        <v>14</v>
      </c>
      <c r="T2" s="14"/>
      <c r="U2" s="14" t="s">
        <v>43</v>
      </c>
      <c r="V2" s="14" t="s">
        <v>42</v>
      </c>
      <c r="W2" s="14">
        <v>1</v>
      </c>
      <c r="X2" s="14">
        <v>2</v>
      </c>
      <c r="Y2" s="14">
        <v>3</v>
      </c>
      <c r="Z2" s="14">
        <v>4</v>
      </c>
    </row>
    <row r="3" spans="1:26" ht="9.75" customHeight="1">
      <c r="A3" s="135"/>
      <c r="C3" s="2"/>
      <c r="D3" s="2"/>
      <c r="E3" s="72"/>
      <c r="F3" s="72"/>
      <c r="G3" s="72"/>
      <c r="H3" s="98" t="str">
        <f>IF(COUNT(E3:G3)&gt;2,AVERAGE(E3:G3),"")</f>
        <v/>
      </c>
      <c r="I3" s="72"/>
      <c r="J3" s="72"/>
      <c r="K3" s="72"/>
      <c r="L3" s="72"/>
      <c r="M3" s="100" t="str">
        <f>IF(COUNT(I3:L3)&gt;3,((L3*I3*J3*K3)-1)/40+1,"")</f>
        <v/>
      </c>
      <c r="N3" s="102" t="str">
        <f>IFERROR(IF(M3="","",((H3^2+M3^2)^0.5)),"")</f>
        <v/>
      </c>
      <c r="O3" s="48" t="str">
        <f t="shared" ref="O3:O34" si="0">IF(ISBLANK(A3),"",IFERROR(ROUND(IF(N3="","",-11.965*N3^2+32.28*N3+78.259),0),""))</f>
        <v/>
      </c>
      <c r="P3" s="1" t="str">
        <f>IF(O3="","",IF(O3&lt;60,"High",IF(O3&gt;=80,"Low","Med")))</f>
        <v/>
      </c>
      <c r="Q3" s="49" t="str">
        <f>IF(O3="","",IF(O3&lt;60,"&lt;60", IF(O3&gt;=80, "≥80", "60-79")))</f>
        <v/>
      </c>
      <c r="S3" s="4"/>
      <c r="T3" s="36" t="str">
        <f>O3</f>
        <v/>
      </c>
      <c r="U3" s="14" t="str">
        <f>IF(T3="","",ROUND(T3,0))</f>
        <v/>
      </c>
      <c r="V3" s="14" t="str">
        <f>IF(U3="","",IF(U3&lt;70,1,IF(U3&lt;80,2,IF(U3&lt;90,3,4))))</f>
        <v/>
      </c>
      <c r="W3" s="37" t="str">
        <f>IF(V3="","",IF($V3=W$2,"1","0"))</f>
        <v/>
      </c>
      <c r="X3" s="37" t="str">
        <f>IF(W3="","",IF($V3=X$2,"1","0"))</f>
        <v/>
      </c>
      <c r="Y3" s="37" t="str">
        <f>IF(X3="","",IF($V3=Y$2,"1","0"))</f>
        <v/>
      </c>
      <c r="Z3" s="37" t="str">
        <f>IF(Y3="","",IF($V3=Z$2,"1","0"))</f>
        <v/>
      </c>
    </row>
    <row r="4" spans="1:26" ht="9.75" customHeight="1">
      <c r="A4" s="135"/>
      <c r="C4" s="2"/>
      <c r="D4" s="2"/>
      <c r="E4" s="72"/>
      <c r="F4" s="72"/>
      <c r="G4" s="72"/>
      <c r="H4" s="98" t="str">
        <f t="shared" ref="H4:H53" si="1">IF(COUNT(E4:G4)&gt;2,AVERAGE(E4:G4),"")</f>
        <v/>
      </c>
      <c r="I4" s="72"/>
      <c r="J4" s="72"/>
      <c r="K4" s="72"/>
      <c r="L4" s="72"/>
      <c r="M4" s="100" t="str">
        <f t="shared" ref="M4:M53" si="2">IF(COUNT(I4:L4)&gt;3,((L4*I4*J4*K4)-1)/40+1,"")</f>
        <v/>
      </c>
      <c r="N4" s="102" t="str">
        <f t="shared" ref="N4:N53" si="3">IFERROR(IF(M4="","",((H4^2+M4^2)^0.5)),"")</f>
        <v/>
      </c>
      <c r="O4" s="48" t="str">
        <f t="shared" si="0"/>
        <v/>
      </c>
      <c r="P4" s="1" t="str">
        <f t="shared" ref="P4:P53" si="4">IF(O4="","",IF(O4&lt;60,"High",IF(O4&gt;=80,"Low","Med")))</f>
        <v/>
      </c>
      <c r="Q4" s="49" t="str">
        <f t="shared" ref="Q4:Q53" si="5">IF(O4="","",IF(O4&lt;60,"&lt;60", IF(O4&gt;=80, "≥80", "60-79")))</f>
        <v/>
      </c>
      <c r="R4" s="3"/>
      <c r="S4" s="3"/>
      <c r="T4" s="36" t="str">
        <f t="shared" ref="T4:T53" si="6">O4</f>
        <v/>
      </c>
      <c r="U4" s="14" t="str">
        <f t="shared" ref="U4:U53" si="7">IF(T4="","",ROUND(T4,0))</f>
        <v/>
      </c>
      <c r="V4" s="14" t="str">
        <f t="shared" ref="V4:V53" si="8">IF(U4="","",IF(U4="","",IF(U4&lt;70,1,IF(U4&lt;80,2,IF(U4&lt;90,3,4)))))</f>
        <v/>
      </c>
      <c r="W4" s="37" t="str">
        <f t="shared" ref="W4:Z30" si="9">IF(V4="","",IF($V4=W$2,"1","0"))</f>
        <v/>
      </c>
      <c r="X4" s="37" t="str">
        <f t="shared" si="9"/>
        <v/>
      </c>
      <c r="Y4" s="37" t="str">
        <f t="shared" si="9"/>
        <v/>
      </c>
      <c r="Z4" s="37" t="str">
        <f t="shared" si="9"/>
        <v/>
      </c>
    </row>
    <row r="5" spans="1:26" ht="9.75" customHeight="1">
      <c r="A5" s="135"/>
      <c r="C5" s="2"/>
      <c r="D5" s="2"/>
      <c r="E5" s="72"/>
      <c r="F5" s="72"/>
      <c r="G5" s="72"/>
      <c r="H5" s="98" t="str">
        <f t="shared" si="1"/>
        <v/>
      </c>
      <c r="I5" s="72"/>
      <c r="J5" s="72"/>
      <c r="K5" s="72"/>
      <c r="L5" s="72"/>
      <c r="M5" s="100" t="str">
        <f t="shared" si="2"/>
        <v/>
      </c>
      <c r="N5" s="102" t="str">
        <f t="shared" si="3"/>
        <v/>
      </c>
      <c r="O5" s="48" t="str">
        <f t="shared" si="0"/>
        <v/>
      </c>
      <c r="P5" s="1" t="str">
        <f t="shared" si="4"/>
        <v/>
      </c>
      <c r="Q5" s="49" t="str">
        <f t="shared" si="5"/>
        <v/>
      </c>
      <c r="R5" s="3"/>
      <c r="S5" s="3"/>
      <c r="T5" s="36" t="str">
        <f t="shared" si="6"/>
        <v/>
      </c>
      <c r="U5" s="14" t="str">
        <f t="shared" si="7"/>
        <v/>
      </c>
      <c r="V5" s="14" t="str">
        <f t="shared" si="8"/>
        <v/>
      </c>
      <c r="W5" s="14" t="str">
        <f t="shared" si="9"/>
        <v/>
      </c>
      <c r="X5" s="14" t="str">
        <f t="shared" si="9"/>
        <v/>
      </c>
      <c r="Y5" s="14" t="str">
        <f t="shared" si="9"/>
        <v/>
      </c>
      <c r="Z5" s="14" t="str">
        <f t="shared" si="9"/>
        <v/>
      </c>
    </row>
    <row r="6" spans="1:26" ht="9.75" customHeight="1">
      <c r="A6" s="135"/>
      <c r="C6" s="2"/>
      <c r="D6" s="2"/>
      <c r="E6" s="72"/>
      <c r="F6" s="72"/>
      <c r="G6" s="72"/>
      <c r="H6" s="98" t="str">
        <f t="shared" si="1"/>
        <v/>
      </c>
      <c r="I6" s="72"/>
      <c r="J6" s="72"/>
      <c r="K6" s="72"/>
      <c r="L6" s="72"/>
      <c r="M6" s="100" t="str">
        <f t="shared" si="2"/>
        <v/>
      </c>
      <c r="N6" s="102" t="str">
        <f t="shared" si="3"/>
        <v/>
      </c>
      <c r="O6" s="48" t="str">
        <f t="shared" si="0"/>
        <v/>
      </c>
      <c r="P6" s="1" t="str">
        <f t="shared" si="4"/>
        <v/>
      </c>
      <c r="Q6" s="49" t="str">
        <f t="shared" si="5"/>
        <v/>
      </c>
      <c r="R6" s="3"/>
      <c r="S6" s="3"/>
      <c r="T6" s="36" t="str">
        <f t="shared" si="6"/>
        <v/>
      </c>
      <c r="U6" s="14" t="str">
        <f t="shared" si="7"/>
        <v/>
      </c>
      <c r="V6" s="14" t="str">
        <f t="shared" si="8"/>
        <v/>
      </c>
      <c r="W6" s="14" t="str">
        <f t="shared" si="9"/>
        <v/>
      </c>
      <c r="X6" s="14" t="str">
        <f t="shared" si="9"/>
        <v/>
      </c>
      <c r="Y6" s="14" t="str">
        <f t="shared" si="9"/>
        <v/>
      </c>
      <c r="Z6" s="14" t="str">
        <f t="shared" si="9"/>
        <v/>
      </c>
    </row>
    <row r="7" spans="1:26" ht="9.75" customHeight="1">
      <c r="A7" s="135"/>
      <c r="C7" s="2"/>
      <c r="D7" s="2"/>
      <c r="E7" s="72"/>
      <c r="F7" s="72"/>
      <c r="G7" s="72"/>
      <c r="H7" s="98" t="str">
        <f t="shared" si="1"/>
        <v/>
      </c>
      <c r="I7" s="72"/>
      <c r="J7" s="72"/>
      <c r="K7" s="72"/>
      <c r="L7" s="72"/>
      <c r="M7" s="100" t="str">
        <f t="shared" si="2"/>
        <v/>
      </c>
      <c r="N7" s="102" t="str">
        <f t="shared" si="3"/>
        <v/>
      </c>
      <c r="O7" s="48" t="str">
        <f t="shared" si="0"/>
        <v/>
      </c>
      <c r="P7" s="1" t="str">
        <f t="shared" si="4"/>
        <v/>
      </c>
      <c r="Q7" s="49" t="str">
        <f t="shared" si="5"/>
        <v/>
      </c>
      <c r="R7" s="3"/>
      <c r="S7" s="3"/>
      <c r="T7" s="36" t="str">
        <f t="shared" si="6"/>
        <v/>
      </c>
      <c r="U7" s="14" t="str">
        <f t="shared" si="7"/>
        <v/>
      </c>
      <c r="V7" s="14" t="str">
        <f t="shared" si="8"/>
        <v/>
      </c>
      <c r="W7" s="14" t="str">
        <f t="shared" si="9"/>
        <v/>
      </c>
      <c r="X7" s="14" t="str">
        <f t="shared" si="9"/>
        <v/>
      </c>
      <c r="Y7" s="14" t="str">
        <f t="shared" si="9"/>
        <v/>
      </c>
      <c r="Z7" s="14" t="str">
        <f t="shared" si="9"/>
        <v/>
      </c>
    </row>
    <row r="8" spans="1:26" ht="9.75" customHeight="1">
      <c r="A8" s="135"/>
      <c r="C8" s="2"/>
      <c r="D8" s="2"/>
      <c r="E8" s="72"/>
      <c r="F8" s="72"/>
      <c r="G8" s="72"/>
      <c r="H8" s="98" t="str">
        <f t="shared" si="1"/>
        <v/>
      </c>
      <c r="I8" s="72"/>
      <c r="J8" s="72"/>
      <c r="K8" s="72"/>
      <c r="L8" s="72"/>
      <c r="M8" s="100" t="str">
        <f t="shared" si="2"/>
        <v/>
      </c>
      <c r="N8" s="102" t="str">
        <f t="shared" si="3"/>
        <v/>
      </c>
      <c r="O8" s="48" t="str">
        <f t="shared" si="0"/>
        <v/>
      </c>
      <c r="P8" s="1" t="str">
        <f t="shared" si="4"/>
        <v/>
      </c>
      <c r="Q8" s="49" t="str">
        <f t="shared" si="5"/>
        <v/>
      </c>
      <c r="R8" s="3"/>
      <c r="S8" s="3"/>
      <c r="T8" s="36" t="str">
        <f t="shared" si="6"/>
        <v/>
      </c>
      <c r="U8" s="14" t="str">
        <f t="shared" si="7"/>
        <v/>
      </c>
      <c r="V8" s="14" t="str">
        <f t="shared" si="8"/>
        <v/>
      </c>
      <c r="W8" s="14" t="str">
        <f t="shared" si="9"/>
        <v/>
      </c>
      <c r="X8" s="14" t="str">
        <f t="shared" si="9"/>
        <v/>
      </c>
      <c r="Y8" s="14" t="str">
        <f t="shared" si="9"/>
        <v/>
      </c>
      <c r="Z8" s="14" t="str">
        <f t="shared" si="9"/>
        <v/>
      </c>
    </row>
    <row r="9" spans="1:26" ht="9.75" customHeight="1">
      <c r="A9" s="135"/>
      <c r="C9" s="2"/>
      <c r="D9" s="2"/>
      <c r="E9" s="72"/>
      <c r="F9" s="72"/>
      <c r="G9" s="72"/>
      <c r="H9" s="98" t="str">
        <f t="shared" si="1"/>
        <v/>
      </c>
      <c r="I9" s="72"/>
      <c r="J9" s="72"/>
      <c r="K9" s="72"/>
      <c r="L9" s="72"/>
      <c r="M9" s="100" t="str">
        <f t="shared" si="2"/>
        <v/>
      </c>
      <c r="N9" s="102" t="str">
        <f t="shared" si="3"/>
        <v/>
      </c>
      <c r="O9" s="48" t="str">
        <f t="shared" si="0"/>
        <v/>
      </c>
      <c r="P9" s="1" t="str">
        <f t="shared" si="4"/>
        <v/>
      </c>
      <c r="Q9" s="49" t="str">
        <f t="shared" si="5"/>
        <v/>
      </c>
      <c r="R9" s="3"/>
      <c r="S9" s="3"/>
      <c r="T9" s="36" t="str">
        <f t="shared" si="6"/>
        <v/>
      </c>
      <c r="U9" s="14" t="str">
        <f t="shared" si="7"/>
        <v/>
      </c>
      <c r="V9" s="14" t="str">
        <f t="shared" si="8"/>
        <v/>
      </c>
      <c r="W9" s="14" t="str">
        <f t="shared" si="9"/>
        <v/>
      </c>
      <c r="X9" s="14" t="str">
        <f t="shared" si="9"/>
        <v/>
      </c>
      <c r="Y9" s="14" t="str">
        <f t="shared" si="9"/>
        <v/>
      </c>
      <c r="Z9" s="14" t="str">
        <f t="shared" si="9"/>
        <v/>
      </c>
    </row>
    <row r="10" spans="1:26" ht="9.75" customHeight="1">
      <c r="A10" s="135"/>
      <c r="C10" s="2"/>
      <c r="D10" s="2"/>
      <c r="E10" s="72"/>
      <c r="F10" s="72"/>
      <c r="G10" s="72"/>
      <c r="H10" s="98" t="str">
        <f t="shared" si="1"/>
        <v/>
      </c>
      <c r="I10" s="72"/>
      <c r="J10" s="72"/>
      <c r="K10" s="72"/>
      <c r="L10" s="72"/>
      <c r="M10" s="100" t="str">
        <f t="shared" si="2"/>
        <v/>
      </c>
      <c r="N10" s="102" t="str">
        <f t="shared" si="3"/>
        <v/>
      </c>
      <c r="O10" s="48" t="str">
        <f t="shared" si="0"/>
        <v/>
      </c>
      <c r="P10" s="1" t="str">
        <f t="shared" si="4"/>
        <v/>
      </c>
      <c r="Q10" s="49" t="str">
        <f t="shared" si="5"/>
        <v/>
      </c>
      <c r="R10" s="3"/>
      <c r="S10" s="3"/>
      <c r="T10" s="36" t="str">
        <f t="shared" si="6"/>
        <v/>
      </c>
      <c r="U10" s="14" t="str">
        <f t="shared" si="7"/>
        <v/>
      </c>
      <c r="V10" s="14" t="str">
        <f t="shared" si="8"/>
        <v/>
      </c>
      <c r="W10" s="14" t="str">
        <f t="shared" si="9"/>
        <v/>
      </c>
      <c r="X10" s="14" t="str">
        <f t="shared" si="9"/>
        <v/>
      </c>
      <c r="Y10" s="14" t="str">
        <f t="shared" si="9"/>
        <v/>
      </c>
      <c r="Z10" s="14" t="str">
        <f t="shared" si="9"/>
        <v/>
      </c>
    </row>
    <row r="11" spans="1:26" ht="9.75" customHeight="1">
      <c r="A11" s="135"/>
      <c r="C11" s="2"/>
      <c r="D11" s="2"/>
      <c r="E11" s="133"/>
      <c r="F11" s="133"/>
      <c r="G11" s="133"/>
      <c r="H11" s="98" t="str">
        <f t="shared" si="1"/>
        <v/>
      </c>
      <c r="I11" s="72"/>
      <c r="J11" s="72"/>
      <c r="K11" s="72"/>
      <c r="L11" s="72"/>
      <c r="M11" s="100" t="str">
        <f t="shared" si="2"/>
        <v/>
      </c>
      <c r="N11" s="102" t="str">
        <f t="shared" si="3"/>
        <v/>
      </c>
      <c r="O11" s="48" t="str">
        <f t="shared" si="0"/>
        <v/>
      </c>
      <c r="P11" s="1" t="str">
        <f t="shared" si="4"/>
        <v/>
      </c>
      <c r="Q11" s="49" t="str">
        <f t="shared" si="5"/>
        <v/>
      </c>
      <c r="R11" s="3"/>
      <c r="S11" s="3"/>
      <c r="T11" s="36" t="str">
        <f t="shared" si="6"/>
        <v/>
      </c>
      <c r="U11" s="14" t="str">
        <f t="shared" si="7"/>
        <v/>
      </c>
      <c r="V11" s="14" t="str">
        <f t="shared" si="8"/>
        <v/>
      </c>
      <c r="W11" s="14" t="str">
        <f t="shared" si="9"/>
        <v/>
      </c>
      <c r="X11" s="14" t="str">
        <f t="shared" si="9"/>
        <v/>
      </c>
      <c r="Y11" s="14" t="str">
        <f t="shared" si="9"/>
        <v/>
      </c>
      <c r="Z11" s="14" t="str">
        <f t="shared" si="9"/>
        <v/>
      </c>
    </row>
    <row r="12" spans="1:26" ht="9.75" customHeight="1">
      <c r="A12" s="135"/>
      <c r="C12" s="2"/>
      <c r="D12" s="2"/>
      <c r="E12" s="61"/>
      <c r="F12" s="61"/>
      <c r="G12" s="61"/>
      <c r="H12" s="98" t="str">
        <f t="shared" si="1"/>
        <v/>
      </c>
      <c r="I12" s="72"/>
      <c r="J12" s="72"/>
      <c r="K12" s="72"/>
      <c r="L12" s="72"/>
      <c r="M12" s="100" t="str">
        <f t="shared" si="2"/>
        <v/>
      </c>
      <c r="N12" s="102" t="str">
        <f t="shared" si="3"/>
        <v/>
      </c>
      <c r="O12" s="48" t="str">
        <f t="shared" si="0"/>
        <v/>
      </c>
      <c r="P12" s="1" t="str">
        <f t="shared" si="4"/>
        <v/>
      </c>
      <c r="Q12" s="49" t="str">
        <f t="shared" si="5"/>
        <v/>
      </c>
      <c r="R12" s="3"/>
      <c r="S12" s="3"/>
      <c r="T12" s="36" t="str">
        <f>O12</f>
        <v/>
      </c>
      <c r="U12" s="14" t="str">
        <f t="shared" si="7"/>
        <v/>
      </c>
      <c r="V12" s="14" t="str">
        <f t="shared" si="8"/>
        <v/>
      </c>
      <c r="W12" s="14" t="str">
        <f t="shared" si="9"/>
        <v/>
      </c>
      <c r="X12" s="14" t="str">
        <f t="shared" si="9"/>
        <v/>
      </c>
      <c r="Y12" s="14" t="str">
        <f t="shared" si="9"/>
        <v/>
      </c>
      <c r="Z12" s="14" t="str">
        <f t="shared" si="9"/>
        <v/>
      </c>
    </row>
    <row r="13" spans="1:26" ht="9.75" customHeight="1">
      <c r="A13" s="135"/>
      <c r="C13" s="2"/>
      <c r="D13" s="2"/>
      <c r="E13" s="61"/>
      <c r="F13" s="61"/>
      <c r="G13" s="61"/>
      <c r="H13" s="98" t="str">
        <f t="shared" si="1"/>
        <v/>
      </c>
      <c r="I13" s="72"/>
      <c r="J13" s="72"/>
      <c r="K13" s="72"/>
      <c r="L13" s="72"/>
      <c r="M13" s="100" t="str">
        <f t="shared" si="2"/>
        <v/>
      </c>
      <c r="N13" s="102" t="str">
        <f t="shared" si="3"/>
        <v/>
      </c>
      <c r="O13" s="48" t="str">
        <f t="shared" si="0"/>
        <v/>
      </c>
      <c r="P13" s="1" t="str">
        <f t="shared" si="4"/>
        <v/>
      </c>
      <c r="Q13" s="49" t="str">
        <f t="shared" si="5"/>
        <v/>
      </c>
      <c r="R13" s="3"/>
      <c r="S13" s="3"/>
      <c r="T13" s="36" t="str">
        <f t="shared" si="6"/>
        <v/>
      </c>
      <c r="U13" s="14" t="str">
        <f t="shared" si="7"/>
        <v/>
      </c>
      <c r="V13" s="14" t="str">
        <f t="shared" si="8"/>
        <v/>
      </c>
      <c r="W13" s="14" t="str">
        <f t="shared" si="9"/>
        <v/>
      </c>
      <c r="X13" s="14" t="str">
        <f t="shared" si="9"/>
        <v/>
      </c>
      <c r="Y13" s="14" t="str">
        <f t="shared" si="9"/>
        <v/>
      </c>
      <c r="Z13" s="14" t="str">
        <f t="shared" si="9"/>
        <v/>
      </c>
    </row>
    <row r="14" spans="1:26" ht="9.75" customHeight="1">
      <c r="A14" s="135"/>
      <c r="C14" s="2"/>
      <c r="D14" s="2"/>
      <c r="E14" s="61"/>
      <c r="F14" s="61"/>
      <c r="G14" s="61"/>
      <c r="H14" s="98" t="str">
        <f t="shared" si="1"/>
        <v/>
      </c>
      <c r="I14" s="72"/>
      <c r="J14" s="72"/>
      <c r="K14" s="72"/>
      <c r="L14" s="72"/>
      <c r="M14" s="100" t="str">
        <f t="shared" si="2"/>
        <v/>
      </c>
      <c r="N14" s="102" t="str">
        <f t="shared" si="3"/>
        <v/>
      </c>
      <c r="O14" s="48" t="str">
        <f t="shared" si="0"/>
        <v/>
      </c>
      <c r="P14" s="1" t="str">
        <f t="shared" si="4"/>
        <v/>
      </c>
      <c r="Q14" s="49" t="str">
        <f t="shared" si="5"/>
        <v/>
      </c>
      <c r="R14" s="3"/>
      <c r="S14" s="3"/>
      <c r="T14" s="36" t="str">
        <f t="shared" si="6"/>
        <v/>
      </c>
      <c r="U14" s="14" t="str">
        <f t="shared" si="7"/>
        <v/>
      </c>
      <c r="V14" s="14" t="str">
        <f t="shared" si="8"/>
        <v/>
      </c>
      <c r="W14" s="14" t="str">
        <f t="shared" si="9"/>
        <v/>
      </c>
      <c r="X14" s="14" t="str">
        <f t="shared" si="9"/>
        <v/>
      </c>
      <c r="Y14" s="14" t="str">
        <f t="shared" si="9"/>
        <v/>
      </c>
      <c r="Z14" s="14" t="str">
        <f t="shared" si="9"/>
        <v/>
      </c>
    </row>
    <row r="15" spans="1:26" ht="9.75" customHeight="1">
      <c r="A15" s="135"/>
      <c r="C15" s="2"/>
      <c r="D15" s="2"/>
      <c r="E15" s="61"/>
      <c r="F15" s="61"/>
      <c r="G15" s="61"/>
      <c r="H15" s="98" t="str">
        <f t="shared" si="1"/>
        <v/>
      </c>
      <c r="I15" s="72"/>
      <c r="J15" s="72"/>
      <c r="K15" s="72"/>
      <c r="L15" s="72"/>
      <c r="M15" s="100" t="str">
        <f t="shared" si="2"/>
        <v/>
      </c>
      <c r="N15" s="102" t="str">
        <f t="shared" si="3"/>
        <v/>
      </c>
      <c r="O15" s="48" t="str">
        <f t="shared" si="0"/>
        <v/>
      </c>
      <c r="P15" s="1" t="str">
        <f t="shared" si="4"/>
        <v/>
      </c>
      <c r="Q15" s="49" t="str">
        <f t="shared" si="5"/>
        <v/>
      </c>
      <c r="R15" s="3"/>
      <c r="S15" s="3"/>
      <c r="T15" s="36" t="str">
        <f t="shared" si="6"/>
        <v/>
      </c>
      <c r="U15" s="14" t="str">
        <f t="shared" si="7"/>
        <v/>
      </c>
      <c r="V15" s="14" t="str">
        <f t="shared" si="8"/>
        <v/>
      </c>
      <c r="W15" s="14" t="str">
        <f t="shared" si="9"/>
        <v/>
      </c>
      <c r="X15" s="14" t="str">
        <f t="shared" si="9"/>
        <v/>
      </c>
      <c r="Y15" s="14" t="str">
        <f t="shared" si="9"/>
        <v/>
      </c>
      <c r="Z15" s="14" t="str">
        <f t="shared" si="9"/>
        <v/>
      </c>
    </row>
    <row r="16" spans="1:26" ht="9.75" customHeight="1">
      <c r="A16" s="135"/>
      <c r="C16" s="2"/>
      <c r="D16" s="2"/>
      <c r="E16" s="61"/>
      <c r="F16" s="61"/>
      <c r="G16" s="61"/>
      <c r="H16" s="98" t="str">
        <f t="shared" si="1"/>
        <v/>
      </c>
      <c r="I16" s="72"/>
      <c r="J16" s="72"/>
      <c r="K16" s="72"/>
      <c r="L16" s="72"/>
      <c r="M16" s="100" t="str">
        <f t="shared" si="2"/>
        <v/>
      </c>
      <c r="N16" s="102" t="str">
        <f t="shared" si="3"/>
        <v/>
      </c>
      <c r="O16" s="48" t="str">
        <f t="shared" si="0"/>
        <v/>
      </c>
      <c r="P16" s="1" t="str">
        <f t="shared" si="4"/>
        <v/>
      </c>
      <c r="Q16" s="49" t="str">
        <f t="shared" si="5"/>
        <v/>
      </c>
      <c r="R16" s="3"/>
      <c r="S16" s="3"/>
      <c r="T16" s="36" t="str">
        <f t="shared" si="6"/>
        <v/>
      </c>
      <c r="U16" s="14" t="str">
        <f t="shared" si="7"/>
        <v/>
      </c>
      <c r="V16" s="14" t="str">
        <f t="shared" si="8"/>
        <v/>
      </c>
      <c r="W16" s="14" t="str">
        <f t="shared" si="9"/>
        <v/>
      </c>
      <c r="X16" s="14" t="str">
        <f t="shared" si="9"/>
        <v/>
      </c>
      <c r="Y16" s="14" t="str">
        <f t="shared" si="9"/>
        <v/>
      </c>
      <c r="Z16" s="14" t="str">
        <f t="shared" si="9"/>
        <v/>
      </c>
    </row>
    <row r="17" spans="1:26" ht="9.75" customHeight="1">
      <c r="A17" s="135"/>
      <c r="C17" s="2"/>
      <c r="D17" s="2"/>
      <c r="E17" s="61"/>
      <c r="F17" s="61"/>
      <c r="G17" s="61"/>
      <c r="H17" s="98" t="str">
        <f t="shared" si="1"/>
        <v/>
      </c>
      <c r="I17" s="72"/>
      <c r="J17" s="72"/>
      <c r="K17" s="72"/>
      <c r="L17" s="72"/>
      <c r="M17" s="100" t="str">
        <f t="shared" si="2"/>
        <v/>
      </c>
      <c r="N17" s="102" t="str">
        <f t="shared" si="3"/>
        <v/>
      </c>
      <c r="O17" s="48" t="str">
        <f t="shared" si="0"/>
        <v/>
      </c>
      <c r="P17" s="1" t="str">
        <f t="shared" si="4"/>
        <v/>
      </c>
      <c r="Q17" s="49" t="str">
        <f t="shared" si="5"/>
        <v/>
      </c>
      <c r="R17" s="3"/>
      <c r="S17" s="3"/>
      <c r="T17" s="36" t="str">
        <f t="shared" si="6"/>
        <v/>
      </c>
      <c r="U17" s="14" t="str">
        <f t="shared" si="7"/>
        <v/>
      </c>
      <c r="V17" s="14" t="str">
        <f t="shared" si="8"/>
        <v/>
      </c>
      <c r="W17" s="14" t="str">
        <f t="shared" si="9"/>
        <v/>
      </c>
      <c r="X17" s="14" t="str">
        <f t="shared" si="9"/>
        <v/>
      </c>
      <c r="Y17" s="14" t="str">
        <f t="shared" si="9"/>
        <v/>
      </c>
      <c r="Z17" s="14" t="str">
        <f t="shared" si="9"/>
        <v/>
      </c>
    </row>
    <row r="18" spans="1:26" ht="9.75" customHeight="1">
      <c r="A18" s="135"/>
      <c r="C18" s="2"/>
      <c r="D18" s="2"/>
      <c r="E18" s="61"/>
      <c r="F18" s="61"/>
      <c r="G18" s="61"/>
      <c r="H18" s="98" t="str">
        <f t="shared" si="1"/>
        <v/>
      </c>
      <c r="I18" s="72"/>
      <c r="J18" s="72"/>
      <c r="K18" s="72"/>
      <c r="L18" s="72"/>
      <c r="M18" s="100" t="str">
        <f t="shared" si="2"/>
        <v/>
      </c>
      <c r="N18" s="102" t="str">
        <f t="shared" si="3"/>
        <v/>
      </c>
      <c r="O18" s="48" t="str">
        <f t="shared" si="0"/>
        <v/>
      </c>
      <c r="P18" s="1" t="str">
        <f t="shared" si="4"/>
        <v/>
      </c>
      <c r="Q18" s="49" t="str">
        <f t="shared" si="5"/>
        <v/>
      </c>
      <c r="R18" s="3"/>
      <c r="S18" s="3"/>
      <c r="T18" s="36" t="str">
        <f t="shared" si="6"/>
        <v/>
      </c>
      <c r="U18" s="14" t="str">
        <f t="shared" si="7"/>
        <v/>
      </c>
      <c r="V18" s="14" t="str">
        <f t="shared" si="8"/>
        <v/>
      </c>
      <c r="W18" s="14" t="str">
        <f t="shared" si="9"/>
        <v/>
      </c>
      <c r="X18" s="14" t="str">
        <f t="shared" si="9"/>
        <v/>
      </c>
      <c r="Y18" s="14" t="str">
        <f t="shared" si="9"/>
        <v/>
      </c>
      <c r="Z18" s="14" t="str">
        <f t="shared" si="9"/>
        <v/>
      </c>
    </row>
    <row r="19" spans="1:26" ht="9.75" customHeight="1">
      <c r="A19" s="135"/>
      <c r="C19" s="2"/>
      <c r="D19" s="2"/>
      <c r="E19" s="61"/>
      <c r="F19" s="61"/>
      <c r="G19" s="61"/>
      <c r="H19" s="98" t="str">
        <f t="shared" si="1"/>
        <v/>
      </c>
      <c r="I19" s="72"/>
      <c r="J19" s="72"/>
      <c r="K19" s="72"/>
      <c r="L19" s="72"/>
      <c r="M19" s="100" t="str">
        <f t="shared" si="2"/>
        <v/>
      </c>
      <c r="N19" s="102" t="str">
        <f t="shared" si="3"/>
        <v/>
      </c>
      <c r="O19" s="48" t="str">
        <f t="shared" si="0"/>
        <v/>
      </c>
      <c r="P19" s="1" t="str">
        <f t="shared" si="4"/>
        <v/>
      </c>
      <c r="Q19" s="49" t="str">
        <f t="shared" si="5"/>
        <v/>
      </c>
      <c r="R19" s="3"/>
      <c r="S19" s="3"/>
      <c r="T19" s="36" t="str">
        <f t="shared" si="6"/>
        <v/>
      </c>
      <c r="U19" s="14" t="str">
        <f t="shared" si="7"/>
        <v/>
      </c>
      <c r="V19" s="14" t="str">
        <f t="shared" si="8"/>
        <v/>
      </c>
      <c r="W19" s="14" t="str">
        <f t="shared" si="9"/>
        <v/>
      </c>
      <c r="X19" s="14" t="str">
        <f t="shared" si="9"/>
        <v/>
      </c>
      <c r="Y19" s="14" t="str">
        <f t="shared" si="9"/>
        <v/>
      </c>
      <c r="Z19" s="14" t="str">
        <f t="shared" si="9"/>
        <v/>
      </c>
    </row>
    <row r="20" spans="1:26" ht="9.75" customHeight="1">
      <c r="A20" s="135"/>
      <c r="C20" s="2"/>
      <c r="D20" s="2"/>
      <c r="E20" s="61"/>
      <c r="F20" s="61"/>
      <c r="G20" s="61"/>
      <c r="H20" s="98" t="str">
        <f t="shared" si="1"/>
        <v/>
      </c>
      <c r="I20" s="72"/>
      <c r="J20" s="72"/>
      <c r="K20" s="72"/>
      <c r="L20" s="72"/>
      <c r="M20" s="100" t="str">
        <f t="shared" si="2"/>
        <v/>
      </c>
      <c r="N20" s="102" t="str">
        <f t="shared" si="3"/>
        <v/>
      </c>
      <c r="O20" s="48" t="str">
        <f t="shared" si="0"/>
        <v/>
      </c>
      <c r="P20" s="1" t="str">
        <f t="shared" si="4"/>
        <v/>
      </c>
      <c r="Q20" s="49" t="str">
        <f t="shared" si="5"/>
        <v/>
      </c>
      <c r="R20" s="3"/>
      <c r="S20" s="3"/>
      <c r="T20" s="36" t="str">
        <f t="shared" si="6"/>
        <v/>
      </c>
      <c r="U20" s="14" t="str">
        <f t="shared" si="7"/>
        <v/>
      </c>
      <c r="V20" s="14" t="str">
        <f t="shared" si="8"/>
        <v/>
      </c>
      <c r="W20" s="14" t="str">
        <f t="shared" si="9"/>
        <v/>
      </c>
      <c r="X20" s="14" t="str">
        <f t="shared" si="9"/>
        <v/>
      </c>
      <c r="Y20" s="14" t="str">
        <f t="shared" si="9"/>
        <v/>
      </c>
      <c r="Z20" s="14" t="str">
        <f t="shared" si="9"/>
        <v/>
      </c>
    </row>
    <row r="21" spans="1:26" ht="9.75" customHeight="1">
      <c r="A21" s="135"/>
      <c r="C21" s="2"/>
      <c r="D21" s="2"/>
      <c r="E21" s="61"/>
      <c r="F21" s="61"/>
      <c r="G21" s="61"/>
      <c r="H21" s="98" t="str">
        <f t="shared" si="1"/>
        <v/>
      </c>
      <c r="I21" s="72"/>
      <c r="J21" s="72"/>
      <c r="K21" s="72"/>
      <c r="L21" s="72"/>
      <c r="M21" s="100" t="str">
        <f t="shared" si="2"/>
        <v/>
      </c>
      <c r="N21" s="102" t="str">
        <f t="shared" si="3"/>
        <v/>
      </c>
      <c r="O21" s="48" t="str">
        <f t="shared" si="0"/>
        <v/>
      </c>
      <c r="P21" s="1" t="str">
        <f t="shared" si="4"/>
        <v/>
      </c>
      <c r="Q21" s="49" t="str">
        <f t="shared" si="5"/>
        <v/>
      </c>
      <c r="R21" s="3"/>
      <c r="S21" s="3"/>
      <c r="T21" s="36" t="str">
        <f t="shared" si="6"/>
        <v/>
      </c>
      <c r="U21" s="14" t="str">
        <f t="shared" si="7"/>
        <v/>
      </c>
      <c r="V21" s="14" t="str">
        <f t="shared" si="8"/>
        <v/>
      </c>
      <c r="W21" s="14" t="str">
        <f t="shared" si="9"/>
        <v/>
      </c>
      <c r="X21" s="14" t="str">
        <f t="shared" si="9"/>
        <v/>
      </c>
      <c r="Y21" s="14" t="str">
        <f t="shared" si="9"/>
        <v/>
      </c>
      <c r="Z21" s="14" t="str">
        <f t="shared" si="9"/>
        <v/>
      </c>
    </row>
    <row r="22" spans="1:26" ht="9.75" customHeight="1">
      <c r="A22" s="135"/>
      <c r="C22" s="2"/>
      <c r="D22" s="2"/>
      <c r="E22" s="61"/>
      <c r="F22" s="61"/>
      <c r="G22" s="61"/>
      <c r="H22" s="98" t="str">
        <f t="shared" si="1"/>
        <v/>
      </c>
      <c r="I22" s="72"/>
      <c r="J22" s="72"/>
      <c r="K22" s="72"/>
      <c r="L22" s="72"/>
      <c r="M22" s="100" t="str">
        <f t="shared" si="2"/>
        <v/>
      </c>
      <c r="N22" s="102" t="str">
        <f t="shared" si="3"/>
        <v/>
      </c>
      <c r="O22" s="48" t="str">
        <f t="shared" si="0"/>
        <v/>
      </c>
      <c r="P22" s="1" t="str">
        <f t="shared" si="4"/>
        <v/>
      </c>
      <c r="Q22" s="49" t="str">
        <f t="shared" si="5"/>
        <v/>
      </c>
      <c r="R22" s="3"/>
      <c r="S22" s="3"/>
      <c r="T22" s="36" t="str">
        <f t="shared" si="6"/>
        <v/>
      </c>
      <c r="U22" s="14" t="str">
        <f t="shared" si="7"/>
        <v/>
      </c>
      <c r="V22" s="14" t="str">
        <f t="shared" si="8"/>
        <v/>
      </c>
      <c r="W22" s="14" t="str">
        <f t="shared" si="9"/>
        <v/>
      </c>
      <c r="X22" s="14" t="str">
        <f t="shared" si="9"/>
        <v/>
      </c>
      <c r="Y22" s="14" t="str">
        <f t="shared" si="9"/>
        <v/>
      </c>
      <c r="Z22" s="14" t="str">
        <f t="shared" si="9"/>
        <v/>
      </c>
    </row>
    <row r="23" spans="1:26" ht="9.75" customHeight="1">
      <c r="A23" s="135"/>
      <c r="C23" s="2"/>
      <c r="D23" s="2"/>
      <c r="E23" s="61"/>
      <c r="F23" s="61"/>
      <c r="G23" s="61"/>
      <c r="H23" s="98" t="str">
        <f t="shared" si="1"/>
        <v/>
      </c>
      <c r="I23" s="72"/>
      <c r="J23" s="72"/>
      <c r="K23" s="72"/>
      <c r="L23" s="72"/>
      <c r="M23" s="100" t="str">
        <f t="shared" si="2"/>
        <v/>
      </c>
      <c r="N23" s="102" t="str">
        <f t="shared" si="3"/>
        <v/>
      </c>
      <c r="O23" s="48" t="str">
        <f t="shared" si="0"/>
        <v/>
      </c>
      <c r="P23" s="1" t="str">
        <f t="shared" si="4"/>
        <v/>
      </c>
      <c r="Q23" s="49" t="str">
        <f t="shared" si="5"/>
        <v/>
      </c>
      <c r="R23" s="3"/>
      <c r="S23" s="3"/>
      <c r="T23" s="36" t="str">
        <f t="shared" si="6"/>
        <v/>
      </c>
      <c r="U23" s="14" t="str">
        <f t="shared" si="7"/>
        <v/>
      </c>
      <c r="V23" s="14" t="str">
        <f t="shared" si="8"/>
        <v/>
      </c>
      <c r="W23" s="14" t="str">
        <f t="shared" si="9"/>
        <v/>
      </c>
      <c r="X23" s="14" t="str">
        <f t="shared" si="9"/>
        <v/>
      </c>
      <c r="Y23" s="14" t="str">
        <f t="shared" si="9"/>
        <v/>
      </c>
      <c r="Z23" s="14" t="str">
        <f t="shared" si="9"/>
        <v/>
      </c>
    </row>
    <row r="24" spans="1:26" ht="9.75" customHeight="1">
      <c r="A24" s="135"/>
      <c r="C24" s="2"/>
      <c r="D24" s="2"/>
      <c r="E24" s="61"/>
      <c r="F24" s="61"/>
      <c r="G24" s="61"/>
      <c r="H24" s="98" t="str">
        <f t="shared" si="1"/>
        <v/>
      </c>
      <c r="I24" s="72"/>
      <c r="J24" s="72"/>
      <c r="K24" s="72"/>
      <c r="L24" s="72"/>
      <c r="M24" s="100" t="str">
        <f t="shared" si="2"/>
        <v/>
      </c>
      <c r="N24" s="102" t="str">
        <f t="shared" si="3"/>
        <v/>
      </c>
      <c r="O24" s="48" t="str">
        <f t="shared" si="0"/>
        <v/>
      </c>
      <c r="P24" s="1" t="str">
        <f t="shared" si="4"/>
        <v/>
      </c>
      <c r="Q24" s="49" t="str">
        <f t="shared" si="5"/>
        <v/>
      </c>
      <c r="R24" s="3"/>
      <c r="S24" s="3"/>
      <c r="T24" s="36" t="str">
        <f t="shared" si="6"/>
        <v/>
      </c>
      <c r="U24" s="14" t="str">
        <f t="shared" si="7"/>
        <v/>
      </c>
      <c r="V24" s="14" t="str">
        <f t="shared" si="8"/>
        <v/>
      </c>
      <c r="W24" s="14" t="str">
        <f t="shared" si="9"/>
        <v/>
      </c>
      <c r="X24" s="14" t="str">
        <f t="shared" si="9"/>
        <v/>
      </c>
      <c r="Y24" s="14" t="str">
        <f t="shared" si="9"/>
        <v/>
      </c>
      <c r="Z24" s="14" t="str">
        <f t="shared" si="9"/>
        <v/>
      </c>
    </row>
    <row r="25" spans="1:26" ht="9.75" customHeight="1">
      <c r="A25" s="135"/>
      <c r="C25" s="2"/>
      <c r="D25" s="2"/>
      <c r="E25" s="61"/>
      <c r="F25" s="61"/>
      <c r="G25" s="61"/>
      <c r="H25" s="98" t="str">
        <f t="shared" si="1"/>
        <v/>
      </c>
      <c r="I25" s="72"/>
      <c r="J25" s="72"/>
      <c r="K25" s="72"/>
      <c r="L25" s="72"/>
      <c r="M25" s="100" t="str">
        <f t="shared" si="2"/>
        <v/>
      </c>
      <c r="N25" s="102" t="str">
        <f t="shared" si="3"/>
        <v/>
      </c>
      <c r="O25" s="48" t="str">
        <f t="shared" si="0"/>
        <v/>
      </c>
      <c r="P25" s="1" t="str">
        <f t="shared" si="4"/>
        <v/>
      </c>
      <c r="Q25" s="49" t="str">
        <f t="shared" si="5"/>
        <v/>
      </c>
      <c r="R25" s="3"/>
      <c r="S25" s="3"/>
      <c r="T25" s="36" t="str">
        <f t="shared" si="6"/>
        <v/>
      </c>
      <c r="U25" s="14" t="str">
        <f t="shared" si="7"/>
        <v/>
      </c>
      <c r="V25" s="14" t="str">
        <f t="shared" si="8"/>
        <v/>
      </c>
      <c r="W25" s="14" t="str">
        <f t="shared" si="9"/>
        <v/>
      </c>
      <c r="X25" s="14" t="str">
        <f t="shared" si="9"/>
        <v/>
      </c>
      <c r="Y25" s="14" t="str">
        <f t="shared" si="9"/>
        <v/>
      </c>
      <c r="Z25" s="14" t="str">
        <f t="shared" si="9"/>
        <v/>
      </c>
    </row>
    <row r="26" spans="1:26" ht="9.75" customHeight="1">
      <c r="A26" s="135"/>
      <c r="C26" s="2"/>
      <c r="D26" s="2"/>
      <c r="E26" s="61"/>
      <c r="F26" s="61"/>
      <c r="G26" s="61"/>
      <c r="H26" s="98" t="str">
        <f t="shared" si="1"/>
        <v/>
      </c>
      <c r="I26" s="72"/>
      <c r="J26" s="72"/>
      <c r="K26" s="72"/>
      <c r="L26" s="72"/>
      <c r="M26" s="100" t="str">
        <f t="shared" si="2"/>
        <v/>
      </c>
      <c r="N26" s="102" t="str">
        <f t="shared" si="3"/>
        <v/>
      </c>
      <c r="O26" s="48" t="str">
        <f t="shared" si="0"/>
        <v/>
      </c>
      <c r="P26" s="1" t="str">
        <f t="shared" si="4"/>
        <v/>
      </c>
      <c r="Q26" s="49" t="str">
        <f t="shared" si="5"/>
        <v/>
      </c>
      <c r="R26" s="3"/>
      <c r="S26" s="3"/>
      <c r="T26" s="36" t="str">
        <f t="shared" si="6"/>
        <v/>
      </c>
      <c r="U26" s="14" t="str">
        <f t="shared" si="7"/>
        <v/>
      </c>
      <c r="V26" s="14" t="str">
        <f t="shared" si="8"/>
        <v/>
      </c>
      <c r="W26" s="14" t="str">
        <f t="shared" si="9"/>
        <v/>
      </c>
      <c r="X26" s="14" t="str">
        <f t="shared" si="9"/>
        <v/>
      </c>
      <c r="Y26" s="14" t="str">
        <f t="shared" si="9"/>
        <v/>
      </c>
      <c r="Z26" s="14" t="str">
        <f t="shared" si="9"/>
        <v/>
      </c>
    </row>
    <row r="27" spans="1:26" ht="9.75" customHeight="1">
      <c r="A27" s="135"/>
      <c r="C27" s="2"/>
      <c r="D27" s="2"/>
      <c r="E27" s="61"/>
      <c r="F27" s="61"/>
      <c r="G27" s="61"/>
      <c r="H27" s="98" t="str">
        <f t="shared" si="1"/>
        <v/>
      </c>
      <c r="I27" s="72"/>
      <c r="J27" s="72"/>
      <c r="K27" s="72"/>
      <c r="L27" s="72"/>
      <c r="M27" s="100" t="str">
        <f t="shared" si="2"/>
        <v/>
      </c>
      <c r="N27" s="102" t="str">
        <f t="shared" si="3"/>
        <v/>
      </c>
      <c r="O27" s="48" t="str">
        <f t="shared" si="0"/>
        <v/>
      </c>
      <c r="P27" s="1" t="str">
        <f t="shared" si="4"/>
        <v/>
      </c>
      <c r="Q27" s="49" t="str">
        <f t="shared" si="5"/>
        <v/>
      </c>
      <c r="R27" s="3"/>
      <c r="S27" s="3"/>
      <c r="T27" s="36" t="str">
        <f t="shared" si="6"/>
        <v/>
      </c>
      <c r="U27" s="14" t="str">
        <f t="shared" si="7"/>
        <v/>
      </c>
      <c r="V27" s="14" t="str">
        <f t="shared" si="8"/>
        <v/>
      </c>
      <c r="W27" s="14" t="str">
        <f t="shared" si="9"/>
        <v/>
      </c>
      <c r="X27" s="14" t="str">
        <f t="shared" si="9"/>
        <v/>
      </c>
      <c r="Y27" s="14" t="str">
        <f t="shared" si="9"/>
        <v/>
      </c>
      <c r="Z27" s="14" t="str">
        <f t="shared" si="9"/>
        <v/>
      </c>
    </row>
    <row r="28" spans="1:26" ht="9.75" customHeight="1">
      <c r="A28" s="135"/>
      <c r="C28" s="2"/>
      <c r="D28" s="2"/>
      <c r="E28" s="61"/>
      <c r="F28" s="61"/>
      <c r="G28" s="61"/>
      <c r="H28" s="98" t="str">
        <f t="shared" si="1"/>
        <v/>
      </c>
      <c r="I28" s="72"/>
      <c r="J28" s="72"/>
      <c r="K28" s="72"/>
      <c r="L28" s="72"/>
      <c r="M28" s="100" t="str">
        <f t="shared" si="2"/>
        <v/>
      </c>
      <c r="N28" s="102" t="str">
        <f t="shared" si="3"/>
        <v/>
      </c>
      <c r="O28" s="48" t="str">
        <f t="shared" si="0"/>
        <v/>
      </c>
      <c r="P28" s="1" t="str">
        <f t="shared" si="4"/>
        <v/>
      </c>
      <c r="Q28" s="49" t="str">
        <f t="shared" si="5"/>
        <v/>
      </c>
      <c r="R28" s="3"/>
      <c r="S28" s="3"/>
      <c r="T28" s="36" t="str">
        <f t="shared" si="6"/>
        <v/>
      </c>
      <c r="U28" s="14" t="str">
        <f t="shared" si="7"/>
        <v/>
      </c>
      <c r="V28" s="14" t="str">
        <f t="shared" si="8"/>
        <v/>
      </c>
      <c r="W28" s="14" t="str">
        <f t="shared" si="9"/>
        <v/>
      </c>
      <c r="X28" s="14" t="str">
        <f t="shared" si="9"/>
        <v/>
      </c>
      <c r="Y28" s="14" t="str">
        <f t="shared" si="9"/>
        <v/>
      </c>
      <c r="Z28" s="14" t="str">
        <f t="shared" si="9"/>
        <v/>
      </c>
    </row>
    <row r="29" spans="1:26" ht="9.75" customHeight="1">
      <c r="A29" s="135"/>
      <c r="C29" s="2"/>
      <c r="D29" s="2"/>
      <c r="E29" s="61"/>
      <c r="F29" s="61"/>
      <c r="G29" s="61"/>
      <c r="H29" s="98" t="str">
        <f t="shared" si="1"/>
        <v/>
      </c>
      <c r="I29" s="72"/>
      <c r="J29" s="72"/>
      <c r="K29" s="72"/>
      <c r="L29" s="72"/>
      <c r="M29" s="100" t="str">
        <f t="shared" si="2"/>
        <v/>
      </c>
      <c r="N29" s="102" t="str">
        <f t="shared" si="3"/>
        <v/>
      </c>
      <c r="O29" s="48" t="str">
        <f t="shared" si="0"/>
        <v/>
      </c>
      <c r="P29" s="1" t="str">
        <f t="shared" si="4"/>
        <v/>
      </c>
      <c r="Q29" s="49" t="str">
        <f t="shared" si="5"/>
        <v/>
      </c>
      <c r="R29" s="3"/>
      <c r="S29" s="3"/>
      <c r="T29" s="36" t="str">
        <f t="shared" si="6"/>
        <v/>
      </c>
      <c r="U29" s="14" t="str">
        <f t="shared" si="7"/>
        <v/>
      </c>
      <c r="V29" s="14" t="str">
        <f t="shared" si="8"/>
        <v/>
      </c>
      <c r="W29" s="14" t="str">
        <f t="shared" si="9"/>
        <v/>
      </c>
      <c r="X29" s="14" t="str">
        <f t="shared" si="9"/>
        <v/>
      </c>
      <c r="Y29" s="14" t="str">
        <f t="shared" si="9"/>
        <v/>
      </c>
      <c r="Z29" s="14" t="str">
        <f t="shared" si="9"/>
        <v/>
      </c>
    </row>
    <row r="30" spans="1:26" ht="9.75" customHeight="1">
      <c r="A30" s="135"/>
      <c r="C30" s="2"/>
      <c r="D30" s="2"/>
      <c r="E30" s="61"/>
      <c r="F30" s="61"/>
      <c r="G30" s="61"/>
      <c r="H30" s="98" t="str">
        <f t="shared" si="1"/>
        <v/>
      </c>
      <c r="I30" s="72"/>
      <c r="J30" s="72"/>
      <c r="K30" s="72"/>
      <c r="L30" s="72"/>
      <c r="M30" s="100" t="str">
        <f t="shared" si="2"/>
        <v/>
      </c>
      <c r="N30" s="102" t="str">
        <f t="shared" si="3"/>
        <v/>
      </c>
      <c r="O30" s="48" t="str">
        <f t="shared" si="0"/>
        <v/>
      </c>
      <c r="P30" s="1" t="str">
        <f t="shared" si="4"/>
        <v/>
      </c>
      <c r="Q30" s="49" t="str">
        <f t="shared" si="5"/>
        <v/>
      </c>
      <c r="R30" s="3"/>
      <c r="S30" s="3"/>
      <c r="T30" s="36" t="str">
        <f t="shared" si="6"/>
        <v/>
      </c>
      <c r="U30" s="14" t="str">
        <f t="shared" si="7"/>
        <v/>
      </c>
      <c r="V30" s="14" t="str">
        <f t="shared" si="8"/>
        <v/>
      </c>
      <c r="W30" s="14" t="str">
        <f t="shared" si="9"/>
        <v/>
      </c>
      <c r="X30" s="14" t="str">
        <f t="shared" si="9"/>
        <v/>
      </c>
      <c r="Y30" s="14" t="str">
        <f t="shared" si="9"/>
        <v/>
      </c>
      <c r="Z30" s="14" t="str">
        <f t="shared" si="9"/>
        <v/>
      </c>
    </row>
    <row r="31" spans="1:26" ht="9.75" customHeight="1">
      <c r="A31" s="135"/>
      <c r="C31" s="2"/>
      <c r="D31" s="2"/>
      <c r="E31" s="61"/>
      <c r="F31" s="61"/>
      <c r="G31" s="61"/>
      <c r="H31" s="98" t="str">
        <f t="shared" si="1"/>
        <v/>
      </c>
      <c r="I31" s="72"/>
      <c r="J31" s="72"/>
      <c r="K31" s="72"/>
      <c r="L31" s="72"/>
      <c r="M31" s="100" t="str">
        <f t="shared" si="2"/>
        <v/>
      </c>
      <c r="N31" s="102" t="str">
        <f t="shared" si="3"/>
        <v/>
      </c>
      <c r="O31" s="48" t="str">
        <f t="shared" si="0"/>
        <v/>
      </c>
      <c r="P31" s="1" t="str">
        <f t="shared" si="4"/>
        <v/>
      </c>
      <c r="Q31" s="49" t="str">
        <f t="shared" si="5"/>
        <v/>
      </c>
      <c r="R31" s="3"/>
      <c r="S31" s="3"/>
      <c r="T31" s="36" t="str">
        <f t="shared" si="6"/>
        <v/>
      </c>
      <c r="U31" s="14" t="str">
        <f t="shared" si="7"/>
        <v/>
      </c>
      <c r="V31" s="14" t="str">
        <f t="shared" si="8"/>
        <v/>
      </c>
      <c r="W31" s="14" t="str">
        <f t="shared" ref="W31:Z53" si="10">IF(V31="","",IF($V31=W$2,"1","0"))</f>
        <v/>
      </c>
      <c r="X31" s="14" t="str">
        <f t="shared" si="10"/>
        <v/>
      </c>
      <c r="Y31" s="14" t="str">
        <f t="shared" si="10"/>
        <v/>
      </c>
      <c r="Z31" s="14" t="str">
        <f t="shared" si="10"/>
        <v/>
      </c>
    </row>
    <row r="32" spans="1:26" ht="9.75" customHeight="1">
      <c r="A32" s="135"/>
      <c r="C32" s="2"/>
      <c r="D32" s="2"/>
      <c r="E32" s="61"/>
      <c r="F32" s="61"/>
      <c r="G32" s="61"/>
      <c r="H32" s="98" t="str">
        <f t="shared" si="1"/>
        <v/>
      </c>
      <c r="I32" s="72"/>
      <c r="J32" s="72"/>
      <c r="K32" s="72"/>
      <c r="L32" s="72"/>
      <c r="M32" s="100" t="str">
        <f t="shared" si="2"/>
        <v/>
      </c>
      <c r="N32" s="102" t="str">
        <f t="shared" si="3"/>
        <v/>
      </c>
      <c r="O32" s="48" t="str">
        <f t="shared" si="0"/>
        <v/>
      </c>
      <c r="P32" s="1" t="str">
        <f t="shared" si="4"/>
        <v/>
      </c>
      <c r="Q32" s="49" t="str">
        <f t="shared" si="5"/>
        <v/>
      </c>
      <c r="R32" s="3"/>
      <c r="S32" s="3"/>
      <c r="T32" s="36" t="str">
        <f t="shared" si="6"/>
        <v/>
      </c>
      <c r="U32" s="14" t="str">
        <f t="shared" si="7"/>
        <v/>
      </c>
      <c r="V32" s="14" t="str">
        <f t="shared" si="8"/>
        <v/>
      </c>
      <c r="W32" s="14" t="str">
        <f t="shared" si="10"/>
        <v/>
      </c>
      <c r="X32" s="14" t="str">
        <f t="shared" si="10"/>
        <v/>
      </c>
      <c r="Y32" s="14" t="str">
        <f t="shared" si="10"/>
        <v/>
      </c>
      <c r="Z32" s="14" t="str">
        <f t="shared" si="10"/>
        <v/>
      </c>
    </row>
    <row r="33" spans="1:26" ht="9.75" customHeight="1">
      <c r="A33" s="135"/>
      <c r="C33" s="2"/>
      <c r="D33" s="2"/>
      <c r="E33" s="61"/>
      <c r="F33" s="61"/>
      <c r="G33" s="61"/>
      <c r="H33" s="98" t="str">
        <f t="shared" si="1"/>
        <v/>
      </c>
      <c r="I33" s="72"/>
      <c r="J33" s="72"/>
      <c r="K33" s="72"/>
      <c r="L33" s="72"/>
      <c r="M33" s="100" t="str">
        <f t="shared" si="2"/>
        <v/>
      </c>
      <c r="N33" s="102" t="str">
        <f t="shared" si="3"/>
        <v/>
      </c>
      <c r="O33" s="48" t="str">
        <f t="shared" si="0"/>
        <v/>
      </c>
      <c r="P33" s="1" t="str">
        <f t="shared" si="4"/>
        <v/>
      </c>
      <c r="Q33" s="49" t="str">
        <f t="shared" si="5"/>
        <v/>
      </c>
      <c r="R33" s="3"/>
      <c r="S33" s="3"/>
      <c r="T33" s="36" t="str">
        <f t="shared" si="6"/>
        <v/>
      </c>
      <c r="U33" s="14" t="str">
        <f t="shared" si="7"/>
        <v/>
      </c>
      <c r="V33" s="14" t="str">
        <f t="shared" si="8"/>
        <v/>
      </c>
      <c r="W33" s="14" t="str">
        <f t="shared" si="10"/>
        <v/>
      </c>
      <c r="X33" s="14" t="str">
        <f t="shared" si="10"/>
        <v/>
      </c>
      <c r="Y33" s="14" t="str">
        <f t="shared" si="10"/>
        <v/>
      </c>
      <c r="Z33" s="14" t="str">
        <f t="shared" si="10"/>
        <v/>
      </c>
    </row>
    <row r="34" spans="1:26" ht="9.75" customHeight="1">
      <c r="A34" s="135"/>
      <c r="C34" s="2"/>
      <c r="D34" s="2"/>
      <c r="E34" s="61"/>
      <c r="F34" s="61"/>
      <c r="G34" s="61"/>
      <c r="H34" s="98" t="str">
        <f t="shared" si="1"/>
        <v/>
      </c>
      <c r="I34" s="72"/>
      <c r="J34" s="72"/>
      <c r="K34" s="72"/>
      <c r="L34" s="72"/>
      <c r="M34" s="100" t="str">
        <f t="shared" si="2"/>
        <v/>
      </c>
      <c r="N34" s="102" t="str">
        <f t="shared" si="3"/>
        <v/>
      </c>
      <c r="O34" s="48" t="str">
        <f t="shared" si="0"/>
        <v/>
      </c>
      <c r="P34" s="1" t="str">
        <f t="shared" si="4"/>
        <v/>
      </c>
      <c r="Q34" s="49" t="str">
        <f t="shared" si="5"/>
        <v/>
      </c>
      <c r="R34" s="3"/>
      <c r="S34" s="3"/>
      <c r="T34" s="36" t="str">
        <f t="shared" si="6"/>
        <v/>
      </c>
      <c r="U34" s="14" t="str">
        <f t="shared" si="7"/>
        <v/>
      </c>
      <c r="V34" s="14" t="str">
        <f t="shared" si="8"/>
        <v/>
      </c>
      <c r="W34" s="14" t="str">
        <f t="shared" si="10"/>
        <v/>
      </c>
      <c r="X34" s="14" t="str">
        <f t="shared" si="10"/>
        <v/>
      </c>
      <c r="Y34" s="14" t="str">
        <f t="shared" si="10"/>
        <v/>
      </c>
      <c r="Z34" s="14" t="str">
        <f t="shared" si="10"/>
        <v/>
      </c>
    </row>
    <row r="35" spans="1:26" ht="9.75" customHeight="1">
      <c r="A35" s="135"/>
      <c r="C35" s="2"/>
      <c r="D35" s="2"/>
      <c r="E35" s="61"/>
      <c r="F35" s="61"/>
      <c r="G35" s="61"/>
      <c r="H35" s="98" t="str">
        <f t="shared" si="1"/>
        <v/>
      </c>
      <c r="I35" s="72"/>
      <c r="J35" s="72"/>
      <c r="K35" s="72"/>
      <c r="L35" s="72"/>
      <c r="M35" s="100" t="str">
        <f t="shared" si="2"/>
        <v/>
      </c>
      <c r="N35" s="102" t="str">
        <f t="shared" si="3"/>
        <v/>
      </c>
      <c r="O35" s="48" t="str">
        <f t="shared" ref="O35:O53" si="11">IF(ISBLANK(A35),"",IFERROR(ROUND(IF(N35="","",-11.965*N35^2+32.28*N35+78.259),0),""))</f>
        <v/>
      </c>
      <c r="P35" s="1" t="str">
        <f t="shared" si="4"/>
        <v/>
      </c>
      <c r="Q35" s="49" t="str">
        <f t="shared" si="5"/>
        <v/>
      </c>
      <c r="R35" s="3"/>
      <c r="S35" s="3"/>
      <c r="T35" s="36" t="str">
        <f t="shared" si="6"/>
        <v/>
      </c>
      <c r="U35" s="14" t="str">
        <f t="shared" si="7"/>
        <v/>
      </c>
      <c r="V35" s="14" t="str">
        <f t="shared" si="8"/>
        <v/>
      </c>
      <c r="W35" s="14" t="str">
        <f t="shared" si="10"/>
        <v/>
      </c>
      <c r="X35" s="14" t="str">
        <f t="shared" si="10"/>
        <v/>
      </c>
      <c r="Y35" s="14" t="str">
        <f t="shared" si="10"/>
        <v/>
      </c>
      <c r="Z35" s="14" t="str">
        <f t="shared" si="10"/>
        <v/>
      </c>
    </row>
    <row r="36" spans="1:26" ht="9.75" customHeight="1">
      <c r="A36" s="135"/>
      <c r="C36" s="2"/>
      <c r="D36" s="2"/>
      <c r="E36" s="61"/>
      <c r="F36" s="61"/>
      <c r="G36" s="61"/>
      <c r="H36" s="98" t="str">
        <f t="shared" si="1"/>
        <v/>
      </c>
      <c r="I36" s="72"/>
      <c r="J36" s="72"/>
      <c r="K36" s="72"/>
      <c r="L36" s="72"/>
      <c r="M36" s="100" t="str">
        <f t="shared" si="2"/>
        <v/>
      </c>
      <c r="N36" s="102" t="str">
        <f t="shared" si="3"/>
        <v/>
      </c>
      <c r="O36" s="48" t="str">
        <f t="shared" si="11"/>
        <v/>
      </c>
      <c r="P36" s="1" t="str">
        <f t="shared" si="4"/>
        <v/>
      </c>
      <c r="Q36" s="49" t="str">
        <f t="shared" si="5"/>
        <v/>
      </c>
      <c r="R36" s="3"/>
      <c r="S36" s="3"/>
      <c r="T36" s="36" t="str">
        <f t="shared" si="6"/>
        <v/>
      </c>
      <c r="U36" s="14" t="str">
        <f t="shared" si="7"/>
        <v/>
      </c>
      <c r="V36" s="14" t="str">
        <f t="shared" si="8"/>
        <v/>
      </c>
      <c r="W36" s="14" t="str">
        <f t="shared" si="10"/>
        <v/>
      </c>
      <c r="X36" s="14" t="str">
        <f t="shared" si="10"/>
        <v/>
      </c>
      <c r="Y36" s="14" t="str">
        <f t="shared" si="10"/>
        <v/>
      </c>
      <c r="Z36" s="14" t="str">
        <f t="shared" si="10"/>
        <v/>
      </c>
    </row>
    <row r="37" spans="1:26" ht="9.75" customHeight="1">
      <c r="A37" s="135"/>
      <c r="C37" s="2"/>
      <c r="D37" s="2"/>
      <c r="E37" s="61"/>
      <c r="F37" s="61"/>
      <c r="G37" s="61"/>
      <c r="H37" s="98" t="str">
        <f t="shared" si="1"/>
        <v/>
      </c>
      <c r="I37" s="72"/>
      <c r="J37" s="72"/>
      <c r="K37" s="72"/>
      <c r="L37" s="72"/>
      <c r="M37" s="100" t="str">
        <f t="shared" si="2"/>
        <v/>
      </c>
      <c r="N37" s="102" t="str">
        <f t="shared" si="3"/>
        <v/>
      </c>
      <c r="O37" s="48" t="str">
        <f t="shared" si="11"/>
        <v/>
      </c>
      <c r="P37" s="1" t="str">
        <f t="shared" si="4"/>
        <v/>
      </c>
      <c r="Q37" s="49" t="str">
        <f t="shared" si="5"/>
        <v/>
      </c>
      <c r="R37" s="3"/>
      <c r="S37" s="3"/>
      <c r="T37" s="36" t="str">
        <f t="shared" si="6"/>
        <v/>
      </c>
      <c r="U37" s="14" t="str">
        <f t="shared" si="7"/>
        <v/>
      </c>
      <c r="V37" s="14" t="str">
        <f t="shared" si="8"/>
        <v/>
      </c>
      <c r="W37" s="14" t="str">
        <f t="shared" si="10"/>
        <v/>
      </c>
      <c r="X37" s="14" t="str">
        <f t="shared" si="10"/>
        <v/>
      </c>
      <c r="Y37" s="14" t="str">
        <f t="shared" si="10"/>
        <v/>
      </c>
      <c r="Z37" s="14" t="str">
        <f t="shared" si="10"/>
        <v/>
      </c>
    </row>
    <row r="38" spans="1:26" ht="9.75" customHeight="1">
      <c r="A38" s="135"/>
      <c r="C38" s="2"/>
      <c r="D38" s="2"/>
      <c r="E38" s="61"/>
      <c r="F38" s="61"/>
      <c r="G38" s="61"/>
      <c r="H38" s="98" t="str">
        <f t="shared" si="1"/>
        <v/>
      </c>
      <c r="I38" s="72"/>
      <c r="J38" s="72"/>
      <c r="K38" s="72"/>
      <c r="L38" s="72"/>
      <c r="M38" s="100" t="str">
        <f t="shared" si="2"/>
        <v/>
      </c>
      <c r="N38" s="102" t="str">
        <f t="shared" si="3"/>
        <v/>
      </c>
      <c r="O38" s="48" t="str">
        <f t="shared" si="11"/>
        <v/>
      </c>
      <c r="P38" s="1" t="str">
        <f t="shared" si="4"/>
        <v/>
      </c>
      <c r="Q38" s="49" t="str">
        <f t="shared" si="5"/>
        <v/>
      </c>
      <c r="R38" s="3"/>
      <c r="S38" s="3"/>
      <c r="T38" s="36" t="str">
        <f t="shared" si="6"/>
        <v/>
      </c>
      <c r="U38" s="14" t="str">
        <f t="shared" si="7"/>
        <v/>
      </c>
      <c r="V38" s="14" t="str">
        <f t="shared" si="8"/>
        <v/>
      </c>
      <c r="W38" s="14" t="str">
        <f t="shared" si="10"/>
        <v/>
      </c>
      <c r="X38" s="14" t="str">
        <f t="shared" si="10"/>
        <v/>
      </c>
      <c r="Y38" s="14" t="str">
        <f t="shared" si="10"/>
        <v/>
      </c>
      <c r="Z38" s="14" t="str">
        <f t="shared" si="10"/>
        <v/>
      </c>
    </row>
    <row r="39" spans="1:26" ht="9.75" customHeight="1">
      <c r="A39" s="135"/>
      <c r="C39" s="2"/>
      <c r="D39" s="2"/>
      <c r="E39" s="61"/>
      <c r="F39" s="61"/>
      <c r="G39" s="61"/>
      <c r="H39" s="98" t="str">
        <f t="shared" si="1"/>
        <v/>
      </c>
      <c r="I39" s="72"/>
      <c r="J39" s="72"/>
      <c r="K39" s="72"/>
      <c r="L39" s="72"/>
      <c r="M39" s="100" t="str">
        <f t="shared" si="2"/>
        <v/>
      </c>
      <c r="N39" s="102" t="str">
        <f t="shared" si="3"/>
        <v/>
      </c>
      <c r="O39" s="48" t="str">
        <f t="shared" si="11"/>
        <v/>
      </c>
      <c r="P39" s="1" t="str">
        <f t="shared" si="4"/>
        <v/>
      </c>
      <c r="Q39" s="49" t="str">
        <f t="shared" si="5"/>
        <v/>
      </c>
      <c r="R39" s="3"/>
      <c r="S39" s="3"/>
      <c r="T39" s="36" t="str">
        <f t="shared" si="6"/>
        <v/>
      </c>
      <c r="U39" s="14" t="str">
        <f t="shared" si="7"/>
        <v/>
      </c>
      <c r="V39" s="14" t="str">
        <f t="shared" si="8"/>
        <v/>
      </c>
      <c r="W39" s="14" t="str">
        <f t="shared" si="10"/>
        <v/>
      </c>
      <c r="X39" s="14" t="str">
        <f t="shared" si="10"/>
        <v/>
      </c>
      <c r="Y39" s="14" t="str">
        <f t="shared" si="10"/>
        <v/>
      </c>
      <c r="Z39" s="14" t="str">
        <f t="shared" si="10"/>
        <v/>
      </c>
    </row>
    <row r="40" spans="1:26" ht="9.75" customHeight="1">
      <c r="A40" s="135"/>
      <c r="C40" s="2"/>
      <c r="D40" s="2"/>
      <c r="E40" s="61"/>
      <c r="F40" s="61"/>
      <c r="G40" s="61"/>
      <c r="H40" s="98" t="str">
        <f t="shared" si="1"/>
        <v/>
      </c>
      <c r="I40" s="72"/>
      <c r="J40" s="72"/>
      <c r="K40" s="72"/>
      <c r="L40" s="72"/>
      <c r="M40" s="100" t="str">
        <f t="shared" si="2"/>
        <v/>
      </c>
      <c r="N40" s="102" t="str">
        <f t="shared" si="3"/>
        <v/>
      </c>
      <c r="O40" s="48" t="str">
        <f t="shared" si="11"/>
        <v/>
      </c>
      <c r="P40" s="1" t="str">
        <f t="shared" si="4"/>
        <v/>
      </c>
      <c r="Q40" s="49" t="str">
        <f t="shared" si="5"/>
        <v/>
      </c>
      <c r="R40" s="3"/>
      <c r="S40" s="3"/>
      <c r="T40" s="36" t="str">
        <f t="shared" si="6"/>
        <v/>
      </c>
      <c r="U40" s="14" t="str">
        <f t="shared" si="7"/>
        <v/>
      </c>
      <c r="V40" s="14" t="str">
        <f t="shared" si="8"/>
        <v/>
      </c>
      <c r="W40" s="14" t="str">
        <f t="shared" si="10"/>
        <v/>
      </c>
      <c r="X40" s="14" t="str">
        <f t="shared" si="10"/>
        <v/>
      </c>
      <c r="Y40" s="14" t="str">
        <f t="shared" si="10"/>
        <v/>
      </c>
      <c r="Z40" s="14" t="str">
        <f t="shared" si="10"/>
        <v/>
      </c>
    </row>
    <row r="41" spans="1:26" ht="9.75" customHeight="1">
      <c r="A41" s="135"/>
      <c r="C41" s="2"/>
      <c r="D41" s="2"/>
      <c r="E41" s="61"/>
      <c r="F41" s="61"/>
      <c r="G41" s="61"/>
      <c r="H41" s="98" t="str">
        <f t="shared" si="1"/>
        <v/>
      </c>
      <c r="I41" s="72"/>
      <c r="J41" s="72"/>
      <c r="K41" s="72"/>
      <c r="L41" s="72"/>
      <c r="M41" s="100" t="str">
        <f t="shared" si="2"/>
        <v/>
      </c>
      <c r="N41" s="102" t="str">
        <f t="shared" si="3"/>
        <v/>
      </c>
      <c r="O41" s="48" t="str">
        <f t="shared" si="11"/>
        <v/>
      </c>
      <c r="P41" s="1" t="str">
        <f t="shared" si="4"/>
        <v/>
      </c>
      <c r="Q41" s="49" t="str">
        <f t="shared" si="5"/>
        <v/>
      </c>
      <c r="R41" s="3"/>
      <c r="S41" s="3"/>
      <c r="T41" s="36" t="str">
        <f t="shared" si="6"/>
        <v/>
      </c>
      <c r="U41" s="14" t="str">
        <f t="shared" si="7"/>
        <v/>
      </c>
      <c r="V41" s="14" t="str">
        <f t="shared" si="8"/>
        <v/>
      </c>
      <c r="W41" s="14" t="str">
        <f t="shared" si="10"/>
        <v/>
      </c>
      <c r="X41" s="14" t="str">
        <f t="shared" si="10"/>
        <v/>
      </c>
      <c r="Y41" s="14" t="str">
        <f t="shared" si="10"/>
        <v/>
      </c>
      <c r="Z41" s="14" t="str">
        <f t="shared" si="10"/>
        <v/>
      </c>
    </row>
    <row r="42" spans="1:26" ht="9.75" customHeight="1">
      <c r="A42" s="135"/>
      <c r="C42" s="2"/>
      <c r="D42" s="2"/>
      <c r="E42" s="61"/>
      <c r="F42" s="61"/>
      <c r="G42" s="61"/>
      <c r="H42" s="98" t="str">
        <f t="shared" si="1"/>
        <v/>
      </c>
      <c r="I42" s="72"/>
      <c r="J42" s="72"/>
      <c r="K42" s="72"/>
      <c r="L42" s="72"/>
      <c r="M42" s="100" t="str">
        <f t="shared" si="2"/>
        <v/>
      </c>
      <c r="N42" s="102" t="str">
        <f t="shared" si="3"/>
        <v/>
      </c>
      <c r="O42" s="48" t="str">
        <f t="shared" si="11"/>
        <v/>
      </c>
      <c r="P42" s="1" t="str">
        <f t="shared" si="4"/>
        <v/>
      </c>
      <c r="Q42" s="49" t="str">
        <f t="shared" si="5"/>
        <v/>
      </c>
      <c r="R42" s="3"/>
      <c r="S42" s="3"/>
      <c r="T42" s="36" t="str">
        <f t="shared" si="6"/>
        <v/>
      </c>
      <c r="U42" s="14" t="str">
        <f t="shared" si="7"/>
        <v/>
      </c>
      <c r="V42" s="14" t="str">
        <f t="shared" si="8"/>
        <v/>
      </c>
      <c r="W42" s="14" t="str">
        <f t="shared" si="10"/>
        <v/>
      </c>
      <c r="X42" s="14" t="str">
        <f t="shared" si="10"/>
        <v/>
      </c>
      <c r="Y42" s="14" t="str">
        <f t="shared" si="10"/>
        <v/>
      </c>
      <c r="Z42" s="14" t="str">
        <f t="shared" si="10"/>
        <v/>
      </c>
    </row>
    <row r="43" spans="1:26" ht="9.75" customHeight="1">
      <c r="A43" s="135"/>
      <c r="C43" s="2"/>
      <c r="D43" s="2"/>
      <c r="E43" s="61"/>
      <c r="F43" s="61"/>
      <c r="G43" s="61"/>
      <c r="H43" s="98" t="str">
        <f t="shared" si="1"/>
        <v/>
      </c>
      <c r="I43" s="72"/>
      <c r="J43" s="72"/>
      <c r="K43" s="72"/>
      <c r="L43" s="72"/>
      <c r="M43" s="100" t="str">
        <f t="shared" si="2"/>
        <v/>
      </c>
      <c r="N43" s="102" t="str">
        <f t="shared" si="3"/>
        <v/>
      </c>
      <c r="O43" s="48" t="str">
        <f t="shared" si="11"/>
        <v/>
      </c>
      <c r="P43" s="1" t="str">
        <f t="shared" si="4"/>
        <v/>
      </c>
      <c r="Q43" s="49" t="str">
        <f t="shared" si="5"/>
        <v/>
      </c>
      <c r="R43" s="3"/>
      <c r="S43" s="3"/>
      <c r="T43" s="36" t="str">
        <f t="shared" si="6"/>
        <v/>
      </c>
      <c r="U43" s="14" t="str">
        <f t="shared" si="7"/>
        <v/>
      </c>
      <c r="V43" s="14" t="str">
        <f t="shared" si="8"/>
        <v/>
      </c>
      <c r="W43" s="14" t="str">
        <f t="shared" si="10"/>
        <v/>
      </c>
      <c r="X43" s="14" t="str">
        <f t="shared" si="10"/>
        <v/>
      </c>
      <c r="Y43" s="14" t="str">
        <f t="shared" si="10"/>
        <v/>
      </c>
      <c r="Z43" s="14" t="str">
        <f t="shared" si="10"/>
        <v/>
      </c>
    </row>
    <row r="44" spans="1:26" ht="9.75" customHeight="1">
      <c r="A44" s="135"/>
      <c r="C44" s="2"/>
      <c r="D44" s="2"/>
      <c r="E44" s="61"/>
      <c r="F44" s="61"/>
      <c r="G44" s="61"/>
      <c r="H44" s="98" t="str">
        <f t="shared" si="1"/>
        <v/>
      </c>
      <c r="I44" s="72"/>
      <c r="J44" s="72"/>
      <c r="K44" s="72"/>
      <c r="L44" s="72"/>
      <c r="M44" s="100" t="str">
        <f t="shared" si="2"/>
        <v/>
      </c>
      <c r="N44" s="102" t="str">
        <f t="shared" si="3"/>
        <v/>
      </c>
      <c r="O44" s="48" t="str">
        <f t="shared" si="11"/>
        <v/>
      </c>
      <c r="P44" s="1" t="str">
        <f t="shared" si="4"/>
        <v/>
      </c>
      <c r="Q44" s="49" t="str">
        <f t="shared" si="5"/>
        <v/>
      </c>
      <c r="T44" s="36" t="str">
        <f t="shared" si="6"/>
        <v/>
      </c>
      <c r="U44" s="14" t="str">
        <f t="shared" si="7"/>
        <v/>
      </c>
      <c r="V44" s="14" t="str">
        <f t="shared" si="8"/>
        <v/>
      </c>
      <c r="W44" s="14" t="str">
        <f t="shared" si="10"/>
        <v/>
      </c>
      <c r="X44" s="14" t="str">
        <f t="shared" si="10"/>
        <v/>
      </c>
      <c r="Y44" s="14" t="str">
        <f t="shared" si="10"/>
        <v/>
      </c>
      <c r="Z44" s="14" t="str">
        <f t="shared" si="10"/>
        <v/>
      </c>
    </row>
    <row r="45" spans="1:26" s="1" customFormat="1" ht="9.75" customHeight="1">
      <c r="A45" s="135"/>
      <c r="B45" s="2"/>
      <c r="C45" s="2"/>
      <c r="D45" s="2"/>
      <c r="E45" s="61"/>
      <c r="F45" s="61"/>
      <c r="G45" s="61"/>
      <c r="H45" s="98" t="str">
        <f t="shared" si="1"/>
        <v/>
      </c>
      <c r="I45" s="72"/>
      <c r="J45" s="72"/>
      <c r="K45" s="72"/>
      <c r="L45" s="72"/>
      <c r="M45" s="100" t="str">
        <f t="shared" si="2"/>
        <v/>
      </c>
      <c r="N45" s="102" t="str">
        <f t="shared" si="3"/>
        <v/>
      </c>
      <c r="O45" s="48" t="str">
        <f t="shared" si="11"/>
        <v/>
      </c>
      <c r="P45" s="1" t="str">
        <f t="shared" si="4"/>
        <v/>
      </c>
      <c r="Q45" s="49" t="str">
        <f t="shared" si="5"/>
        <v/>
      </c>
      <c r="R45" s="2"/>
      <c r="S45" s="2"/>
      <c r="T45" s="36" t="str">
        <f t="shared" si="6"/>
        <v/>
      </c>
      <c r="U45" s="14" t="str">
        <f t="shared" si="7"/>
        <v/>
      </c>
      <c r="V45" s="14" t="str">
        <f t="shared" si="8"/>
        <v/>
      </c>
      <c r="W45" s="14" t="str">
        <f t="shared" si="10"/>
        <v/>
      </c>
      <c r="X45" s="14" t="str">
        <f t="shared" si="10"/>
        <v/>
      </c>
      <c r="Y45" s="14" t="str">
        <f t="shared" si="10"/>
        <v/>
      </c>
      <c r="Z45" s="14" t="str">
        <f t="shared" si="10"/>
        <v/>
      </c>
    </row>
    <row r="46" spans="1:26" s="1" customFormat="1" ht="9.75" customHeight="1">
      <c r="A46" s="135"/>
      <c r="B46" s="2"/>
      <c r="C46" s="2"/>
      <c r="D46" s="2"/>
      <c r="E46" s="61"/>
      <c r="F46" s="61"/>
      <c r="G46" s="61"/>
      <c r="H46" s="98" t="str">
        <f t="shared" si="1"/>
        <v/>
      </c>
      <c r="I46" s="72"/>
      <c r="J46" s="72"/>
      <c r="K46" s="72"/>
      <c r="L46" s="72"/>
      <c r="M46" s="100" t="str">
        <f t="shared" si="2"/>
        <v/>
      </c>
      <c r="N46" s="102" t="str">
        <f t="shared" si="3"/>
        <v/>
      </c>
      <c r="O46" s="48" t="str">
        <f t="shared" si="11"/>
        <v/>
      </c>
      <c r="P46" s="1" t="str">
        <f t="shared" si="4"/>
        <v/>
      </c>
      <c r="Q46" s="49" t="str">
        <f t="shared" si="5"/>
        <v/>
      </c>
      <c r="R46" s="2"/>
      <c r="S46" s="2"/>
      <c r="T46" s="36" t="str">
        <f t="shared" si="6"/>
        <v/>
      </c>
      <c r="U46" s="14" t="str">
        <f t="shared" si="7"/>
        <v/>
      </c>
      <c r="V46" s="14" t="str">
        <f t="shared" si="8"/>
        <v/>
      </c>
      <c r="W46" s="14" t="str">
        <f t="shared" si="10"/>
        <v/>
      </c>
      <c r="X46" s="14" t="str">
        <f t="shared" si="10"/>
        <v/>
      </c>
      <c r="Y46" s="14" t="str">
        <f t="shared" si="10"/>
        <v/>
      </c>
      <c r="Z46" s="14" t="str">
        <f t="shared" si="10"/>
        <v/>
      </c>
    </row>
    <row r="47" spans="1:26" s="1" customFormat="1" ht="9.75" customHeight="1">
      <c r="A47" s="135"/>
      <c r="B47" s="2"/>
      <c r="C47" s="2"/>
      <c r="D47" s="2"/>
      <c r="E47" s="61"/>
      <c r="F47" s="61"/>
      <c r="G47" s="61"/>
      <c r="H47" s="98" t="str">
        <f t="shared" si="1"/>
        <v/>
      </c>
      <c r="I47" s="72"/>
      <c r="J47" s="72"/>
      <c r="K47" s="72"/>
      <c r="L47" s="72"/>
      <c r="M47" s="100" t="str">
        <f t="shared" si="2"/>
        <v/>
      </c>
      <c r="N47" s="102" t="str">
        <f t="shared" si="3"/>
        <v/>
      </c>
      <c r="O47" s="48" t="str">
        <f t="shared" si="11"/>
        <v/>
      </c>
      <c r="P47" s="1" t="str">
        <f t="shared" si="4"/>
        <v/>
      </c>
      <c r="Q47" s="49" t="str">
        <f t="shared" si="5"/>
        <v/>
      </c>
      <c r="R47" s="2"/>
      <c r="S47" s="2"/>
      <c r="T47" s="36" t="str">
        <f t="shared" si="6"/>
        <v/>
      </c>
      <c r="U47" s="14" t="str">
        <f t="shared" si="7"/>
        <v/>
      </c>
      <c r="V47" s="14" t="str">
        <f t="shared" si="8"/>
        <v/>
      </c>
      <c r="W47" s="14" t="str">
        <f t="shared" si="10"/>
        <v/>
      </c>
      <c r="X47" s="14" t="str">
        <f t="shared" si="10"/>
        <v/>
      </c>
      <c r="Y47" s="14" t="str">
        <f t="shared" si="10"/>
        <v/>
      </c>
      <c r="Z47" s="14" t="str">
        <f t="shared" si="10"/>
        <v/>
      </c>
    </row>
    <row r="48" spans="1:26" s="1" customFormat="1" ht="9.75" customHeight="1">
      <c r="A48" s="135"/>
      <c r="B48" s="2"/>
      <c r="C48" s="2"/>
      <c r="D48" s="2"/>
      <c r="E48" s="61"/>
      <c r="F48" s="61"/>
      <c r="G48" s="61"/>
      <c r="H48" s="98" t="str">
        <f t="shared" si="1"/>
        <v/>
      </c>
      <c r="I48" s="72"/>
      <c r="J48" s="72"/>
      <c r="K48" s="72"/>
      <c r="L48" s="72"/>
      <c r="M48" s="100" t="str">
        <f t="shared" si="2"/>
        <v/>
      </c>
      <c r="N48" s="102" t="str">
        <f t="shared" si="3"/>
        <v/>
      </c>
      <c r="O48" s="48" t="str">
        <f t="shared" si="11"/>
        <v/>
      </c>
      <c r="P48" s="1" t="str">
        <f t="shared" si="4"/>
        <v/>
      </c>
      <c r="Q48" s="49" t="str">
        <f t="shared" si="5"/>
        <v/>
      </c>
      <c r="R48" s="2"/>
      <c r="S48" s="2"/>
      <c r="T48" s="36" t="str">
        <f t="shared" si="6"/>
        <v/>
      </c>
      <c r="U48" s="14" t="str">
        <f t="shared" si="7"/>
        <v/>
      </c>
      <c r="V48" s="14" t="str">
        <f t="shared" si="8"/>
        <v/>
      </c>
      <c r="W48" s="14" t="str">
        <f t="shared" si="10"/>
        <v/>
      </c>
      <c r="X48" s="14" t="str">
        <f t="shared" si="10"/>
        <v/>
      </c>
      <c r="Y48" s="14" t="str">
        <f t="shared" si="10"/>
        <v/>
      </c>
      <c r="Z48" s="14" t="str">
        <f t="shared" si="10"/>
        <v/>
      </c>
    </row>
    <row r="49" spans="1:29" s="1" customFormat="1" ht="9.75" customHeight="1">
      <c r="A49" s="135"/>
      <c r="B49" s="2"/>
      <c r="C49" s="2"/>
      <c r="D49" s="2"/>
      <c r="E49" s="61"/>
      <c r="F49" s="61"/>
      <c r="G49" s="61"/>
      <c r="H49" s="98" t="str">
        <f t="shared" si="1"/>
        <v/>
      </c>
      <c r="I49" s="72"/>
      <c r="J49" s="72"/>
      <c r="K49" s="72"/>
      <c r="L49" s="72"/>
      <c r="M49" s="100" t="str">
        <f t="shared" si="2"/>
        <v/>
      </c>
      <c r="N49" s="102" t="str">
        <f t="shared" si="3"/>
        <v/>
      </c>
      <c r="O49" s="48" t="str">
        <f t="shared" si="11"/>
        <v/>
      </c>
      <c r="P49" s="1" t="str">
        <f t="shared" si="4"/>
        <v/>
      </c>
      <c r="Q49" s="49" t="str">
        <f t="shared" si="5"/>
        <v/>
      </c>
      <c r="R49" s="2"/>
      <c r="S49" s="2"/>
      <c r="T49" s="36" t="str">
        <f t="shared" si="6"/>
        <v/>
      </c>
      <c r="U49" s="14" t="str">
        <f t="shared" si="7"/>
        <v/>
      </c>
      <c r="V49" s="14" t="str">
        <f t="shared" si="8"/>
        <v/>
      </c>
      <c r="W49" s="14" t="str">
        <f t="shared" si="10"/>
        <v/>
      </c>
      <c r="X49" s="14" t="str">
        <f t="shared" si="10"/>
        <v/>
      </c>
      <c r="Y49" s="14" t="str">
        <f t="shared" si="10"/>
        <v/>
      </c>
      <c r="Z49" s="14" t="str">
        <f t="shared" si="10"/>
        <v/>
      </c>
    </row>
    <row r="50" spans="1:29" s="1" customFormat="1" ht="9.75" customHeight="1">
      <c r="A50" s="135"/>
      <c r="B50" s="2"/>
      <c r="C50" s="2"/>
      <c r="D50" s="2"/>
      <c r="E50" s="61"/>
      <c r="F50" s="61"/>
      <c r="G50" s="61"/>
      <c r="H50" s="98" t="str">
        <f t="shared" si="1"/>
        <v/>
      </c>
      <c r="I50" s="72"/>
      <c r="J50" s="72"/>
      <c r="K50" s="72"/>
      <c r="L50" s="72"/>
      <c r="M50" s="100" t="str">
        <f t="shared" si="2"/>
        <v/>
      </c>
      <c r="N50" s="102" t="str">
        <f t="shared" si="3"/>
        <v/>
      </c>
      <c r="O50" s="48" t="str">
        <f t="shared" si="11"/>
        <v/>
      </c>
      <c r="P50" s="1" t="str">
        <f t="shared" si="4"/>
        <v/>
      </c>
      <c r="Q50" s="49" t="str">
        <f t="shared" si="5"/>
        <v/>
      </c>
      <c r="R50" s="2"/>
      <c r="S50" s="2"/>
      <c r="T50" s="36" t="str">
        <f t="shared" si="6"/>
        <v/>
      </c>
      <c r="U50" s="14" t="str">
        <f t="shared" si="7"/>
        <v/>
      </c>
      <c r="V50" s="14" t="str">
        <f t="shared" si="8"/>
        <v/>
      </c>
      <c r="W50" s="14" t="str">
        <f t="shared" si="10"/>
        <v/>
      </c>
      <c r="X50" s="14" t="str">
        <f t="shared" si="10"/>
        <v/>
      </c>
      <c r="Y50" s="14" t="str">
        <f t="shared" si="10"/>
        <v/>
      </c>
      <c r="Z50" s="14" t="str">
        <f t="shared" si="10"/>
        <v/>
      </c>
    </row>
    <row r="51" spans="1:29" s="1" customFormat="1" ht="9.75" customHeight="1">
      <c r="A51" s="135"/>
      <c r="B51" s="2"/>
      <c r="C51" s="2"/>
      <c r="D51" s="2"/>
      <c r="E51" s="61"/>
      <c r="F51" s="61"/>
      <c r="G51" s="61"/>
      <c r="H51" s="98" t="str">
        <f t="shared" si="1"/>
        <v/>
      </c>
      <c r="I51" s="72"/>
      <c r="J51" s="72"/>
      <c r="K51" s="72"/>
      <c r="L51" s="72"/>
      <c r="M51" s="100" t="str">
        <f t="shared" si="2"/>
        <v/>
      </c>
      <c r="N51" s="102" t="str">
        <f t="shared" si="3"/>
        <v/>
      </c>
      <c r="O51" s="48" t="str">
        <f t="shared" si="11"/>
        <v/>
      </c>
      <c r="P51" s="1" t="str">
        <f t="shared" si="4"/>
        <v/>
      </c>
      <c r="Q51" s="49" t="str">
        <f t="shared" si="5"/>
        <v/>
      </c>
      <c r="R51" s="2"/>
      <c r="S51" s="2"/>
      <c r="T51" s="36" t="str">
        <f t="shared" si="6"/>
        <v/>
      </c>
      <c r="U51" s="14" t="str">
        <f t="shared" si="7"/>
        <v/>
      </c>
      <c r="V51" s="14" t="str">
        <f t="shared" si="8"/>
        <v/>
      </c>
      <c r="W51" s="14" t="str">
        <f t="shared" si="10"/>
        <v/>
      </c>
      <c r="X51" s="14" t="str">
        <f t="shared" si="10"/>
        <v/>
      </c>
      <c r="Y51" s="14" t="str">
        <f t="shared" si="10"/>
        <v/>
      </c>
      <c r="Z51" s="14" t="str">
        <f t="shared" si="10"/>
        <v/>
      </c>
    </row>
    <row r="52" spans="1:29" s="1" customFormat="1" ht="9.75" customHeight="1">
      <c r="A52" s="135"/>
      <c r="B52" s="2"/>
      <c r="C52" s="2"/>
      <c r="D52" s="2"/>
      <c r="E52" s="61"/>
      <c r="F52" s="61"/>
      <c r="G52" s="61"/>
      <c r="H52" s="98" t="str">
        <f t="shared" si="1"/>
        <v/>
      </c>
      <c r="I52" s="72"/>
      <c r="J52" s="72"/>
      <c r="K52" s="72"/>
      <c r="L52" s="72"/>
      <c r="M52" s="100" t="str">
        <f t="shared" si="2"/>
        <v/>
      </c>
      <c r="N52" s="102" t="str">
        <f t="shared" si="3"/>
        <v/>
      </c>
      <c r="O52" s="48" t="str">
        <f t="shared" si="11"/>
        <v/>
      </c>
      <c r="P52" s="1" t="str">
        <f t="shared" si="4"/>
        <v/>
      </c>
      <c r="Q52" s="49" t="str">
        <f t="shared" si="5"/>
        <v/>
      </c>
      <c r="R52" s="2"/>
      <c r="S52" s="2"/>
      <c r="T52" s="36" t="str">
        <f t="shared" si="6"/>
        <v/>
      </c>
      <c r="U52" s="14" t="str">
        <f t="shared" si="7"/>
        <v/>
      </c>
      <c r="V52" s="14" t="str">
        <f t="shared" si="8"/>
        <v/>
      </c>
      <c r="W52" s="14" t="str">
        <f t="shared" si="10"/>
        <v/>
      </c>
      <c r="X52" s="14" t="str">
        <f t="shared" si="10"/>
        <v/>
      </c>
      <c r="Y52" s="14" t="str">
        <f t="shared" si="10"/>
        <v/>
      </c>
      <c r="Z52" s="14" t="str">
        <f t="shared" si="10"/>
        <v/>
      </c>
    </row>
    <row r="53" spans="1:29" s="1" customFormat="1" ht="9.75" customHeight="1" thickBot="1">
      <c r="A53" s="136"/>
      <c r="B53" s="45"/>
      <c r="C53" s="45"/>
      <c r="D53" s="45"/>
      <c r="E53" s="62"/>
      <c r="F53" s="62"/>
      <c r="G53" s="62"/>
      <c r="H53" s="98" t="str">
        <f t="shared" si="1"/>
        <v/>
      </c>
      <c r="I53" s="134"/>
      <c r="J53" s="134"/>
      <c r="K53" s="134"/>
      <c r="L53" s="134"/>
      <c r="M53" s="100" t="str">
        <f t="shared" si="2"/>
        <v/>
      </c>
      <c r="N53" s="106" t="str">
        <f t="shared" si="3"/>
        <v/>
      </c>
      <c r="O53" s="48" t="str">
        <f t="shared" si="11"/>
        <v/>
      </c>
      <c r="P53" s="46" t="str">
        <f t="shared" si="4"/>
        <v/>
      </c>
      <c r="Q53" s="50" t="str">
        <f t="shared" si="5"/>
        <v/>
      </c>
      <c r="R53" s="2"/>
      <c r="S53" s="2"/>
      <c r="T53" s="36" t="str">
        <f t="shared" si="6"/>
        <v/>
      </c>
      <c r="U53" s="14" t="str">
        <f t="shared" si="7"/>
        <v/>
      </c>
      <c r="V53" s="14" t="str">
        <f t="shared" si="8"/>
        <v/>
      </c>
      <c r="W53" s="14" t="str">
        <f t="shared" si="10"/>
        <v/>
      </c>
      <c r="X53" s="14" t="str">
        <f t="shared" si="10"/>
        <v/>
      </c>
      <c r="Y53" s="14" t="str">
        <f t="shared" si="10"/>
        <v/>
      </c>
      <c r="Z53" s="14" t="str">
        <f t="shared" si="10"/>
        <v/>
      </c>
      <c r="AA53" s="19" t="s">
        <v>44</v>
      </c>
      <c r="AB53" s="19" t="s">
        <v>45</v>
      </c>
      <c r="AC53" s="19" t="s">
        <v>59</v>
      </c>
    </row>
    <row r="54" spans="1:29" s="1" customFormat="1" ht="13">
      <c r="A54" s="10"/>
      <c r="B54" s="2"/>
      <c r="C54" s="2"/>
      <c r="D54" s="2"/>
      <c r="E54" s="2"/>
      <c r="F54" s="2"/>
      <c r="G54" s="2"/>
      <c r="H54" s="2"/>
      <c r="N54" s="190" t="s">
        <v>61</v>
      </c>
      <c r="O54" s="191"/>
      <c r="P54" s="208" t="str">
        <f>IF(COUNT('PI 2.2.1 PSA (Sea snakes)'!U3:U53) = 0,"",IF('PI 2.2.1 PSA (Sea snakes)'!AC54&lt;60,"FAIL",'PI 2.2.1 PSA (Sea snakes)'!AC54))</f>
        <v/>
      </c>
      <c r="Q54" s="209"/>
      <c r="R54" s="2"/>
      <c r="S54" s="2"/>
      <c r="T54" s="39"/>
      <c r="U54" s="14"/>
      <c r="V54" s="14">
        <f>COUNT(V3:V53)</f>
        <v>0</v>
      </c>
      <c r="W54" s="14">
        <f>COUNTIF(W3:W53,1)</f>
        <v>0</v>
      </c>
      <c r="X54" s="14">
        <f>COUNTIF(X3:X53,1)</f>
        <v>0</v>
      </c>
      <c r="Y54" s="14">
        <f>COUNTIF(Y3:Y53,1)</f>
        <v>0</v>
      </c>
      <c r="Z54" s="14">
        <f>COUNTIF(Z3:Z53,1)</f>
        <v>0</v>
      </c>
      <c r="AA54" s="40">
        <f>IF(MIN(U3:U53)&lt;60,50,IF(AVERAGE(U3:U53)=60,60,IF(MIN(U3:U53)&lt;80,IF(W54/V54&gt;0.5,IF(SUM(Y54:Z54)&lt;1,65,70),IF(W54/V54&lt;0.1,IF(SUM(Y54:Z54)&lt;1,75,75),IF(SUM(Y54:Z54)&lt;1,70,75))),"xxx")))</f>
        <v>50</v>
      </c>
      <c r="AB54" s="40" t="str">
        <f>IF(AA54="xxx",IF(AVERAGE(U3:U53)=80,80,IF(AVERAGE(U3:U53)=100,100,IF(Y54/V54&gt;0.5,IF(Z54&lt;1,85,90),IF(Z54&lt;1,90,95)))),"xxx")</f>
        <v>xxx</v>
      </c>
      <c r="AC54" s="40">
        <f>IF(V54=1,AVERAGE(U3:U53),IF(AA54="xxx",AB54,AA54))</f>
        <v>50</v>
      </c>
    </row>
    <row r="55" spans="1:29" s="1" customFormat="1" ht="13.5" thickBot="1">
      <c r="A55" s="10"/>
      <c r="B55" s="2"/>
      <c r="C55" s="2"/>
      <c r="D55" s="2"/>
      <c r="E55" s="2"/>
      <c r="F55" s="2"/>
      <c r="G55" s="2"/>
      <c r="H55" s="2"/>
      <c r="N55" s="192" t="s">
        <v>63</v>
      </c>
      <c r="O55" s="193"/>
      <c r="P55" s="203" t="str">
        <f>IF(P54="","",IF(OR(P54&lt;60,P54="Fail"),"FAIL",IF(P54&gt;=80,"Unconditional Pass","Pass with condition")))</f>
        <v/>
      </c>
      <c r="Q55" s="204"/>
      <c r="R55" s="2"/>
      <c r="S55" s="2"/>
      <c r="T55" s="2"/>
    </row>
    <row r="56" spans="1:29" s="1" customFormat="1" ht="10">
      <c r="A56" s="10"/>
      <c r="B56" s="2"/>
      <c r="C56" s="2"/>
      <c r="D56" s="2"/>
      <c r="E56" s="2"/>
      <c r="F56" s="2"/>
      <c r="G56" s="2"/>
      <c r="H56" s="2"/>
      <c r="O56" s="2"/>
      <c r="P56" s="2"/>
      <c r="Q56" s="2"/>
      <c r="R56" s="2"/>
      <c r="S56" s="2"/>
      <c r="T56" s="2"/>
    </row>
    <row r="57" spans="1:29" s="1" customFormat="1" ht="10" hidden="1">
      <c r="A57" s="10"/>
      <c r="B57" s="2"/>
      <c r="C57" s="2"/>
      <c r="D57" s="2"/>
      <c r="E57" s="2"/>
      <c r="F57" s="2"/>
      <c r="G57" s="2"/>
      <c r="H57" s="2"/>
      <c r="O57" s="2"/>
      <c r="P57" s="2"/>
      <c r="Q57" s="2"/>
      <c r="R57" s="2"/>
      <c r="S57" s="2"/>
      <c r="T57" s="2"/>
    </row>
    <row r="58" spans="1:29" s="1" customFormat="1" ht="10" hidden="1">
      <c r="A58" s="10"/>
      <c r="B58" s="2"/>
      <c r="C58" s="2"/>
      <c r="D58" s="2"/>
      <c r="E58" s="2"/>
      <c r="F58" s="2"/>
      <c r="G58" s="2"/>
      <c r="H58" s="2"/>
      <c r="O58" s="2"/>
      <c r="P58" s="2"/>
      <c r="Q58" s="2"/>
      <c r="R58" s="2"/>
      <c r="S58" s="2"/>
      <c r="T58" s="2"/>
    </row>
    <row r="59" spans="1:29" s="1" customFormat="1" ht="10" hidden="1">
      <c r="A59" s="10"/>
      <c r="B59" s="2"/>
      <c r="C59" s="2"/>
      <c r="D59" s="2"/>
      <c r="E59" s="2"/>
      <c r="F59" s="2"/>
      <c r="G59" s="2"/>
      <c r="H59" s="2"/>
      <c r="Q59" s="2"/>
      <c r="R59" s="2"/>
      <c r="S59" s="2"/>
      <c r="T59" s="2"/>
    </row>
    <row r="60" spans="1:29" s="1" customFormat="1" ht="10" hidden="1">
      <c r="A60" s="10"/>
      <c r="B60" s="2"/>
      <c r="C60" s="2"/>
      <c r="D60" s="2"/>
      <c r="E60" s="2"/>
      <c r="F60" s="2"/>
      <c r="G60" s="2"/>
      <c r="H60" s="2"/>
      <c r="O60" s="2"/>
      <c r="P60" s="2"/>
      <c r="Q60" s="2"/>
      <c r="R60" s="2"/>
      <c r="S60" s="2"/>
      <c r="T60" s="2"/>
    </row>
    <row r="61" spans="1:29" s="1" customFormat="1" ht="10" hidden="1">
      <c r="A61" s="10"/>
      <c r="B61" s="2"/>
      <c r="C61" s="2"/>
      <c r="D61" s="2"/>
      <c r="E61" s="2"/>
      <c r="F61" s="2"/>
      <c r="G61" s="2"/>
      <c r="H61" s="2"/>
      <c r="O61" s="2"/>
      <c r="P61" s="2"/>
      <c r="Q61" s="2"/>
      <c r="R61" s="2"/>
      <c r="S61" s="2"/>
      <c r="T61" s="2"/>
    </row>
    <row r="62" spans="1:29" s="1" customFormat="1" ht="10" hidden="1">
      <c r="A62" s="10"/>
      <c r="B62" s="2"/>
      <c r="C62" s="2"/>
      <c r="D62" s="2"/>
      <c r="E62" s="2"/>
      <c r="F62" s="2"/>
      <c r="G62" s="2"/>
      <c r="H62" s="2"/>
      <c r="O62" s="2"/>
      <c r="P62" s="2"/>
      <c r="Q62" s="2"/>
      <c r="R62" s="2"/>
      <c r="S62" s="2"/>
      <c r="T62" s="2"/>
    </row>
    <row r="63" spans="1:29" s="1" customFormat="1" ht="10" hidden="1">
      <c r="A63" s="10"/>
      <c r="B63" s="2"/>
      <c r="C63" s="2"/>
      <c r="D63" s="2"/>
      <c r="E63" s="2"/>
      <c r="F63" s="2"/>
      <c r="G63" s="2"/>
      <c r="H63" s="2"/>
      <c r="O63" s="2"/>
      <c r="P63" s="2"/>
      <c r="Q63" s="2"/>
      <c r="R63" s="2"/>
      <c r="S63" s="2"/>
      <c r="T63" s="2"/>
    </row>
    <row r="64" spans="1:29" s="1" customFormat="1" ht="10" hidden="1">
      <c r="A64" s="10"/>
      <c r="B64" s="2"/>
      <c r="C64" s="2"/>
      <c r="D64" s="2"/>
      <c r="E64" s="2"/>
      <c r="F64" s="2"/>
      <c r="G64" s="2"/>
      <c r="H64" s="2"/>
      <c r="O64" s="2"/>
      <c r="P64" s="2"/>
      <c r="Q64" s="2"/>
      <c r="R64" s="2"/>
      <c r="S64" s="2"/>
      <c r="T64" s="2"/>
    </row>
    <row r="65" spans="1:20" s="1" customFormat="1" ht="10" hidden="1">
      <c r="A65" s="10"/>
      <c r="B65" s="2"/>
      <c r="C65" s="2"/>
      <c r="D65" s="2"/>
      <c r="E65" s="2"/>
      <c r="F65" s="2"/>
      <c r="G65" s="2"/>
      <c r="H65" s="2"/>
      <c r="O65" s="2"/>
      <c r="P65" s="2"/>
      <c r="Q65" s="2"/>
      <c r="R65" s="2"/>
      <c r="S65" s="2"/>
      <c r="T65" s="2"/>
    </row>
    <row r="66" spans="1:20" s="1" customFormat="1" ht="10" hidden="1">
      <c r="A66" s="10"/>
      <c r="B66" s="2"/>
      <c r="C66" s="2"/>
      <c r="D66" s="2"/>
      <c r="E66" s="2"/>
      <c r="F66" s="2"/>
      <c r="G66" s="2"/>
      <c r="H66" s="2"/>
      <c r="O66" s="2"/>
      <c r="P66" s="2"/>
      <c r="Q66" s="2"/>
      <c r="R66" s="2"/>
      <c r="S66" s="2"/>
      <c r="T66" s="2"/>
    </row>
    <row r="67" spans="1:20" s="1" customFormat="1" ht="10" hidden="1">
      <c r="A67" s="10"/>
      <c r="B67" s="2"/>
      <c r="C67" s="2"/>
      <c r="D67" s="2"/>
      <c r="E67" s="2"/>
      <c r="F67" s="2"/>
      <c r="G67" s="2"/>
      <c r="H67" s="2"/>
      <c r="O67" s="2"/>
      <c r="P67" s="2"/>
      <c r="Q67" s="2"/>
      <c r="R67" s="2"/>
      <c r="S67" s="2"/>
      <c r="T67" s="2"/>
    </row>
    <row r="68" spans="1:20" s="1" customFormat="1" ht="10" hidden="1">
      <c r="A68" s="10"/>
      <c r="B68" s="2"/>
      <c r="C68" s="2"/>
      <c r="D68" s="2"/>
      <c r="E68" s="2"/>
      <c r="F68" s="2"/>
      <c r="G68" s="2"/>
      <c r="H68" s="2"/>
      <c r="O68" s="2"/>
      <c r="P68" s="2"/>
      <c r="Q68" s="2"/>
      <c r="R68" s="2"/>
      <c r="S68" s="2"/>
      <c r="T68" s="2"/>
    </row>
    <row r="69" spans="1:20" s="1" customFormat="1" ht="10" hidden="1">
      <c r="A69" s="10"/>
      <c r="B69" s="2"/>
      <c r="C69" s="2"/>
      <c r="D69" s="2"/>
      <c r="E69" s="2"/>
      <c r="F69" s="2"/>
      <c r="G69" s="2"/>
      <c r="H69" s="2"/>
      <c r="O69" s="2"/>
      <c r="P69" s="2"/>
      <c r="Q69" s="2"/>
      <c r="R69" s="2"/>
      <c r="S69" s="2"/>
      <c r="T69" s="2"/>
    </row>
    <row r="70" spans="1:20" s="1" customFormat="1" ht="10" hidden="1">
      <c r="A70" s="10"/>
      <c r="B70" s="2"/>
      <c r="C70" s="2"/>
      <c r="D70" s="2"/>
      <c r="E70" s="2"/>
      <c r="F70" s="2"/>
      <c r="G70" s="2"/>
      <c r="H70" s="2"/>
      <c r="O70" s="2"/>
      <c r="P70" s="2"/>
      <c r="Q70" s="2"/>
      <c r="R70" s="2"/>
      <c r="S70" s="2"/>
      <c r="T70" s="2"/>
    </row>
    <row r="71" spans="1:20" s="1" customFormat="1" ht="10" hidden="1">
      <c r="A71" s="10"/>
      <c r="B71" s="2"/>
      <c r="C71" s="2"/>
      <c r="D71" s="2"/>
      <c r="E71" s="2"/>
      <c r="F71" s="2"/>
      <c r="G71" s="2"/>
      <c r="H71" s="2"/>
      <c r="O71" s="2"/>
      <c r="P71" s="2"/>
      <c r="Q71" s="2"/>
      <c r="R71" s="2"/>
      <c r="S71" s="2"/>
      <c r="T71" s="2"/>
    </row>
    <row r="72" spans="1:20" s="1" customFormat="1" ht="10" hidden="1">
      <c r="A72" s="10"/>
      <c r="B72" s="2"/>
      <c r="C72" s="2"/>
      <c r="D72" s="2"/>
      <c r="E72" s="2"/>
      <c r="F72" s="2"/>
      <c r="G72" s="2"/>
      <c r="H72" s="2"/>
      <c r="O72" s="2"/>
      <c r="P72" s="2"/>
      <c r="Q72" s="2"/>
      <c r="R72" s="2"/>
      <c r="S72" s="2"/>
      <c r="T72" s="2"/>
    </row>
    <row r="73" spans="1:20" s="1" customFormat="1" ht="10" hidden="1">
      <c r="A73" s="10"/>
      <c r="B73" s="2"/>
      <c r="C73" s="2"/>
      <c r="D73" s="2"/>
      <c r="E73" s="2"/>
      <c r="F73" s="2"/>
      <c r="G73" s="2"/>
      <c r="H73" s="2"/>
      <c r="O73" s="2"/>
      <c r="P73" s="2"/>
      <c r="Q73" s="2"/>
      <c r="R73" s="2"/>
      <c r="S73" s="2"/>
      <c r="T73" s="2"/>
    </row>
    <row r="74" spans="1:20" s="1" customFormat="1" ht="10" hidden="1">
      <c r="A74" s="10"/>
      <c r="B74" s="2"/>
      <c r="C74" s="2"/>
      <c r="D74" s="2"/>
      <c r="E74" s="2"/>
      <c r="F74" s="2"/>
      <c r="G74" s="2"/>
      <c r="H74" s="2"/>
      <c r="O74" s="2"/>
      <c r="P74" s="2"/>
      <c r="Q74" s="2"/>
      <c r="R74" s="2"/>
      <c r="S74" s="2"/>
      <c r="T74" s="2"/>
    </row>
    <row r="75" spans="1:20" s="1" customFormat="1" ht="10" hidden="1">
      <c r="A75" s="10"/>
      <c r="B75" s="2"/>
      <c r="C75" s="2"/>
      <c r="D75" s="2"/>
      <c r="E75" s="2"/>
      <c r="F75" s="2"/>
      <c r="G75" s="2"/>
      <c r="H75" s="2"/>
      <c r="O75" s="2"/>
      <c r="P75" s="2"/>
      <c r="Q75" s="2"/>
      <c r="R75" s="2"/>
      <c r="S75" s="2"/>
      <c r="T75" s="2"/>
    </row>
    <row r="76" spans="1:20" s="1" customFormat="1" ht="10" hidden="1">
      <c r="A76" s="10"/>
      <c r="B76" s="2"/>
      <c r="C76" s="2"/>
      <c r="D76" s="2"/>
      <c r="E76" s="2"/>
      <c r="F76" s="2"/>
      <c r="G76" s="2"/>
      <c r="H76" s="2"/>
      <c r="O76" s="2"/>
      <c r="P76" s="2"/>
      <c r="Q76" s="2"/>
      <c r="R76" s="2"/>
      <c r="S76" s="2"/>
      <c r="T76" s="2"/>
    </row>
    <row r="77" spans="1:20" s="1" customFormat="1" ht="10" hidden="1">
      <c r="A77" s="10"/>
      <c r="B77" s="2"/>
      <c r="C77" s="2"/>
      <c r="D77" s="2"/>
      <c r="E77" s="2"/>
      <c r="F77" s="2"/>
      <c r="G77" s="2"/>
      <c r="H77" s="2"/>
      <c r="O77" s="2"/>
      <c r="P77" s="2"/>
      <c r="Q77" s="2"/>
      <c r="R77" s="2"/>
      <c r="S77" s="2"/>
      <c r="T77" s="2"/>
    </row>
    <row r="78" spans="1:20" s="1" customFormat="1" ht="10" hidden="1">
      <c r="A78" s="10"/>
      <c r="B78" s="2"/>
      <c r="C78" s="2"/>
      <c r="D78" s="2"/>
      <c r="E78" s="2"/>
      <c r="F78" s="2"/>
      <c r="G78" s="2"/>
      <c r="H78" s="2"/>
      <c r="O78" s="2"/>
      <c r="P78" s="2"/>
      <c r="Q78" s="2"/>
      <c r="R78" s="2"/>
      <c r="S78" s="2"/>
      <c r="T78" s="2"/>
    </row>
    <row r="79" spans="1:20" s="1" customFormat="1" ht="10" hidden="1">
      <c r="A79" s="10"/>
      <c r="B79" s="2"/>
      <c r="C79" s="2"/>
      <c r="D79" s="2"/>
      <c r="E79" s="2"/>
      <c r="F79" s="2"/>
      <c r="G79" s="2"/>
      <c r="H79" s="2"/>
      <c r="O79" s="2"/>
      <c r="P79" s="2"/>
      <c r="Q79" s="2"/>
      <c r="R79" s="2"/>
      <c r="S79" s="2"/>
      <c r="T79" s="2"/>
    </row>
    <row r="80" spans="1:20" s="1" customFormat="1" ht="10" hidden="1">
      <c r="A80" s="10"/>
      <c r="B80" s="2"/>
      <c r="C80" s="2"/>
      <c r="D80" s="2"/>
      <c r="E80" s="2"/>
      <c r="F80" s="2"/>
      <c r="G80" s="2"/>
      <c r="H80" s="2"/>
      <c r="O80" s="2"/>
      <c r="P80" s="2"/>
      <c r="Q80" s="2"/>
      <c r="R80" s="2"/>
      <c r="S80" s="2"/>
      <c r="T80" s="2"/>
    </row>
    <row r="81" spans="1:20" s="1" customFormat="1" ht="10" hidden="1">
      <c r="A81" s="10"/>
      <c r="B81" s="2"/>
      <c r="C81" s="2"/>
      <c r="D81" s="2"/>
      <c r="E81" s="2"/>
      <c r="F81" s="2"/>
      <c r="G81" s="2"/>
      <c r="H81" s="2"/>
      <c r="O81" s="2"/>
      <c r="P81" s="2"/>
      <c r="Q81" s="2"/>
      <c r="R81" s="2"/>
      <c r="S81" s="2"/>
      <c r="T81" s="2"/>
    </row>
    <row r="82" spans="1:20" s="1" customFormat="1" ht="10" hidden="1">
      <c r="A82" s="10"/>
      <c r="B82" s="2"/>
      <c r="C82" s="2"/>
      <c r="D82" s="2"/>
      <c r="E82" s="2"/>
      <c r="F82" s="2"/>
      <c r="G82" s="2"/>
      <c r="H82" s="2"/>
      <c r="O82" s="2"/>
      <c r="P82" s="2"/>
      <c r="Q82" s="2"/>
      <c r="R82" s="2"/>
      <c r="S82" s="2"/>
      <c r="T82" s="2"/>
    </row>
    <row r="83" spans="1:20" s="1" customFormat="1" ht="10" hidden="1">
      <c r="A83" s="10"/>
      <c r="B83" s="2"/>
      <c r="C83" s="2"/>
      <c r="D83" s="2"/>
      <c r="E83" s="2"/>
      <c r="F83" s="2"/>
      <c r="G83" s="2"/>
      <c r="H83" s="2"/>
      <c r="O83" s="2"/>
      <c r="P83" s="2"/>
      <c r="Q83" s="2"/>
      <c r="R83" s="2"/>
      <c r="S83" s="2"/>
      <c r="T83" s="2"/>
    </row>
    <row r="84" spans="1:20" s="1" customFormat="1" ht="10" hidden="1">
      <c r="A84" s="10"/>
      <c r="B84" s="2"/>
      <c r="C84" s="2"/>
      <c r="D84" s="2"/>
      <c r="E84" s="2"/>
      <c r="F84" s="2"/>
      <c r="G84" s="2"/>
      <c r="H84" s="2"/>
      <c r="O84" s="2"/>
      <c r="P84" s="2"/>
      <c r="Q84" s="2"/>
      <c r="R84" s="2"/>
      <c r="S84" s="2"/>
      <c r="T84" s="2"/>
    </row>
    <row r="85" spans="1:20" s="1" customFormat="1" ht="10" hidden="1">
      <c r="A85" s="10"/>
      <c r="B85" s="2"/>
      <c r="C85" s="2"/>
      <c r="D85" s="2"/>
      <c r="E85" s="2"/>
      <c r="F85" s="2"/>
      <c r="G85" s="2"/>
      <c r="H85" s="2"/>
      <c r="O85" s="2"/>
      <c r="P85" s="2"/>
      <c r="Q85" s="2"/>
      <c r="R85" s="2"/>
      <c r="S85" s="2"/>
      <c r="T85" s="2"/>
    </row>
    <row r="86" spans="1:20" s="1" customFormat="1" ht="10" hidden="1">
      <c r="A86" s="10"/>
      <c r="B86" s="2"/>
      <c r="C86" s="2"/>
      <c r="D86" s="2"/>
      <c r="E86" s="2"/>
      <c r="F86" s="2"/>
      <c r="G86" s="2"/>
      <c r="H86" s="2"/>
      <c r="O86" s="2"/>
      <c r="P86" s="2"/>
      <c r="Q86" s="2"/>
      <c r="R86" s="2"/>
      <c r="S86" s="2"/>
      <c r="T86" s="2"/>
    </row>
    <row r="87" spans="1:20" s="1" customFormat="1" ht="10" hidden="1">
      <c r="A87" s="10"/>
      <c r="B87" s="2"/>
      <c r="C87" s="2"/>
      <c r="D87" s="2"/>
      <c r="E87" s="2"/>
      <c r="F87" s="2"/>
      <c r="G87" s="2"/>
      <c r="H87" s="2"/>
      <c r="O87" s="2"/>
      <c r="P87" s="2"/>
      <c r="Q87" s="2"/>
      <c r="R87" s="2"/>
      <c r="S87" s="2"/>
      <c r="T87" s="2"/>
    </row>
    <row r="88" spans="1:20" s="1" customFormat="1" ht="10" hidden="1">
      <c r="A88" s="10"/>
      <c r="B88" s="2"/>
      <c r="C88" s="2"/>
      <c r="D88" s="2"/>
      <c r="E88" s="2"/>
      <c r="F88" s="2"/>
      <c r="G88" s="2"/>
      <c r="H88" s="2"/>
      <c r="O88" s="2"/>
      <c r="P88" s="2"/>
      <c r="Q88" s="2"/>
      <c r="R88" s="2"/>
      <c r="S88" s="2"/>
      <c r="T88" s="2"/>
    </row>
    <row r="89" spans="1:20" s="1" customFormat="1" ht="10" hidden="1">
      <c r="A89" s="10"/>
      <c r="B89" s="2"/>
      <c r="C89" s="2"/>
      <c r="D89" s="2"/>
      <c r="E89" s="2"/>
      <c r="F89" s="2"/>
      <c r="G89" s="2"/>
      <c r="H89" s="2"/>
      <c r="O89" s="2"/>
      <c r="P89" s="2"/>
      <c r="Q89" s="2"/>
      <c r="R89" s="2"/>
      <c r="S89" s="2"/>
      <c r="T89" s="2"/>
    </row>
    <row r="90" spans="1:20" s="1" customFormat="1" ht="10" hidden="1">
      <c r="A90" s="10"/>
      <c r="B90" s="2"/>
      <c r="C90" s="2"/>
      <c r="D90" s="2"/>
      <c r="E90" s="2"/>
      <c r="F90" s="2"/>
      <c r="G90" s="2"/>
      <c r="H90" s="2"/>
      <c r="O90" s="2"/>
      <c r="P90" s="2"/>
      <c r="Q90" s="2"/>
      <c r="R90" s="2"/>
      <c r="S90" s="2"/>
      <c r="T90" s="2"/>
    </row>
    <row r="91" spans="1:20" s="1" customFormat="1" ht="10" hidden="1">
      <c r="A91" s="10"/>
      <c r="B91" s="2"/>
      <c r="C91" s="2"/>
      <c r="D91" s="2"/>
      <c r="E91" s="2"/>
      <c r="F91" s="2"/>
      <c r="G91" s="2"/>
      <c r="H91" s="2"/>
      <c r="O91" s="2"/>
      <c r="P91" s="2"/>
      <c r="Q91" s="2"/>
      <c r="R91" s="2"/>
      <c r="S91" s="2"/>
      <c r="T91" s="2"/>
    </row>
    <row r="92" spans="1:20" s="1" customFormat="1" ht="10" hidden="1">
      <c r="A92" s="10"/>
      <c r="B92" s="2"/>
      <c r="C92" s="2"/>
      <c r="D92" s="2"/>
      <c r="E92" s="2"/>
      <c r="F92" s="2"/>
      <c r="G92" s="2"/>
      <c r="H92" s="2"/>
      <c r="O92" s="2"/>
      <c r="P92" s="2"/>
      <c r="Q92" s="2"/>
      <c r="R92" s="2"/>
      <c r="S92" s="2"/>
      <c r="T92" s="2"/>
    </row>
    <row r="93" spans="1:20" s="1" customFormat="1" ht="10" hidden="1">
      <c r="A93" s="10"/>
      <c r="B93" s="2"/>
      <c r="C93" s="2"/>
      <c r="D93" s="2"/>
      <c r="E93" s="2"/>
      <c r="F93" s="2"/>
      <c r="G93" s="2"/>
      <c r="H93" s="2"/>
      <c r="O93" s="2"/>
      <c r="P93" s="2"/>
      <c r="Q93" s="2"/>
      <c r="R93" s="2"/>
      <c r="S93" s="2"/>
      <c r="T93" s="2"/>
    </row>
    <row r="94" spans="1:20" s="1" customFormat="1" ht="10" hidden="1">
      <c r="A94" s="10"/>
      <c r="B94" s="2"/>
      <c r="C94" s="2"/>
      <c r="D94" s="2"/>
      <c r="E94" s="2"/>
      <c r="F94" s="2"/>
      <c r="G94" s="2"/>
      <c r="H94" s="2"/>
      <c r="O94" s="2"/>
      <c r="P94" s="2"/>
      <c r="Q94" s="2"/>
      <c r="R94" s="2"/>
      <c r="S94" s="2"/>
      <c r="T94" s="2"/>
    </row>
    <row r="95" spans="1:20" s="1" customFormat="1" ht="10" hidden="1">
      <c r="A95" s="10"/>
      <c r="B95" s="2"/>
      <c r="C95" s="2"/>
      <c r="D95" s="2"/>
      <c r="E95" s="2"/>
      <c r="F95" s="2"/>
      <c r="G95" s="2"/>
      <c r="H95" s="2"/>
      <c r="O95" s="2"/>
      <c r="P95" s="2"/>
      <c r="Q95" s="2"/>
      <c r="R95" s="2"/>
      <c r="S95" s="2"/>
      <c r="T95" s="2"/>
    </row>
    <row r="96" spans="1:20" s="1" customFormat="1" ht="10" hidden="1">
      <c r="A96" s="10"/>
      <c r="B96" s="2"/>
      <c r="C96" s="2"/>
      <c r="D96" s="2"/>
      <c r="E96" s="2"/>
      <c r="F96" s="2"/>
      <c r="G96" s="2"/>
      <c r="H96" s="2"/>
      <c r="O96" s="2"/>
      <c r="P96" s="2"/>
      <c r="Q96" s="2"/>
      <c r="R96" s="2"/>
      <c r="S96" s="2"/>
      <c r="T96" s="2"/>
    </row>
    <row r="97" spans="1:20" s="1" customFormat="1" ht="10" hidden="1">
      <c r="A97" s="10"/>
      <c r="B97" s="2"/>
      <c r="C97" s="2"/>
      <c r="D97" s="2"/>
      <c r="E97" s="2"/>
      <c r="F97" s="2"/>
      <c r="G97" s="2"/>
      <c r="H97" s="2"/>
      <c r="O97" s="2"/>
      <c r="P97" s="2"/>
      <c r="Q97" s="2"/>
      <c r="R97" s="2"/>
      <c r="S97" s="2"/>
      <c r="T97" s="2"/>
    </row>
    <row r="98" spans="1:20" s="1" customFormat="1" ht="10" hidden="1">
      <c r="A98" s="10"/>
      <c r="B98" s="2"/>
      <c r="C98" s="2"/>
      <c r="D98" s="2"/>
      <c r="E98" s="2"/>
      <c r="F98" s="2"/>
      <c r="G98" s="2"/>
      <c r="H98" s="2"/>
      <c r="O98" s="2"/>
      <c r="P98" s="2"/>
      <c r="Q98" s="2"/>
      <c r="R98" s="2"/>
      <c r="S98" s="2"/>
      <c r="T98" s="2"/>
    </row>
    <row r="99" spans="1:20" s="1" customFormat="1" ht="10" hidden="1">
      <c r="A99" s="10"/>
      <c r="B99" s="2"/>
      <c r="C99" s="2"/>
      <c r="D99" s="2"/>
      <c r="E99" s="2"/>
      <c r="F99" s="2"/>
      <c r="G99" s="2"/>
      <c r="H99" s="2"/>
      <c r="O99" s="2"/>
      <c r="P99" s="2"/>
      <c r="Q99" s="2"/>
      <c r="R99" s="2"/>
      <c r="S99" s="2"/>
      <c r="T99" s="2"/>
    </row>
    <row r="100" spans="1:20" s="1" customFormat="1" ht="10" hidden="1">
      <c r="A100" s="10"/>
      <c r="B100" s="2"/>
      <c r="C100" s="2"/>
      <c r="D100" s="2"/>
      <c r="E100" s="2"/>
      <c r="F100" s="2"/>
      <c r="G100" s="2"/>
      <c r="H100" s="2"/>
      <c r="O100" s="2"/>
      <c r="P100" s="2"/>
      <c r="Q100" s="2"/>
      <c r="R100" s="2"/>
      <c r="S100" s="2"/>
      <c r="T100" s="2"/>
    </row>
    <row r="101" spans="1:20" s="1" customFormat="1" ht="10" hidden="1">
      <c r="A101" s="10"/>
      <c r="B101" s="2"/>
      <c r="C101" s="2"/>
      <c r="D101" s="2"/>
      <c r="E101" s="2"/>
      <c r="F101" s="2"/>
      <c r="G101" s="2"/>
      <c r="H101" s="2"/>
      <c r="O101" s="2"/>
      <c r="P101" s="2"/>
      <c r="Q101" s="2"/>
      <c r="R101" s="2"/>
      <c r="S101" s="2"/>
      <c r="T101" s="2"/>
    </row>
    <row r="102" spans="1:20" s="1" customFormat="1" ht="10" hidden="1">
      <c r="A102" s="10"/>
      <c r="B102" s="2"/>
      <c r="C102" s="2"/>
      <c r="D102" s="2"/>
      <c r="E102" s="2"/>
      <c r="F102" s="2"/>
      <c r="G102" s="2"/>
      <c r="H102" s="2"/>
      <c r="O102" s="2"/>
      <c r="P102" s="2"/>
      <c r="Q102" s="2"/>
      <c r="R102" s="2"/>
      <c r="S102" s="2"/>
      <c r="T102" s="2"/>
    </row>
    <row r="103" spans="1:20" s="1" customFormat="1" ht="10" hidden="1">
      <c r="A103" s="10"/>
      <c r="B103" s="2"/>
      <c r="C103" s="2"/>
      <c r="D103" s="2"/>
      <c r="E103" s="2"/>
      <c r="F103" s="2"/>
      <c r="G103" s="2"/>
      <c r="H103" s="2"/>
      <c r="O103" s="2"/>
      <c r="P103" s="2"/>
      <c r="Q103" s="2"/>
      <c r="R103" s="2"/>
      <c r="S103" s="2"/>
      <c r="T103" s="2"/>
    </row>
    <row r="104" spans="1:20" s="1" customFormat="1" ht="10" hidden="1">
      <c r="A104" s="10"/>
      <c r="B104" s="2"/>
      <c r="C104" s="2"/>
      <c r="D104" s="2"/>
      <c r="E104" s="2"/>
      <c r="F104" s="2"/>
      <c r="G104" s="2"/>
      <c r="H104" s="2"/>
      <c r="O104" s="2"/>
      <c r="P104" s="2"/>
      <c r="Q104" s="2"/>
      <c r="R104" s="2"/>
      <c r="S104" s="2"/>
      <c r="T104" s="2"/>
    </row>
    <row r="105" spans="1:20" s="1" customFormat="1" ht="10" hidden="1">
      <c r="A105" s="10"/>
      <c r="B105" s="2"/>
      <c r="C105" s="2"/>
      <c r="D105" s="2"/>
      <c r="E105" s="2"/>
      <c r="F105" s="2"/>
      <c r="G105" s="2"/>
      <c r="H105" s="2"/>
      <c r="O105" s="2"/>
      <c r="P105" s="2"/>
      <c r="Q105" s="2"/>
      <c r="R105" s="2"/>
      <c r="S105" s="2"/>
      <c r="T105" s="2"/>
    </row>
    <row r="106" spans="1:20" s="1" customFormat="1" ht="10" hidden="1">
      <c r="A106" s="10"/>
      <c r="B106" s="2"/>
      <c r="C106" s="2"/>
      <c r="D106" s="2"/>
      <c r="E106" s="2"/>
      <c r="F106" s="2"/>
      <c r="G106" s="2"/>
      <c r="H106" s="2"/>
      <c r="O106" s="2"/>
      <c r="P106" s="2"/>
      <c r="Q106" s="2"/>
      <c r="R106" s="2"/>
      <c r="S106" s="2"/>
      <c r="T106" s="2"/>
    </row>
    <row r="107" spans="1:20" s="1" customFormat="1" ht="10" hidden="1">
      <c r="A107" s="10"/>
      <c r="B107" s="2"/>
      <c r="C107" s="2"/>
      <c r="D107" s="2"/>
      <c r="E107" s="2"/>
      <c r="F107" s="2"/>
      <c r="G107" s="2"/>
      <c r="H107" s="2"/>
      <c r="O107" s="2"/>
      <c r="P107" s="2"/>
      <c r="Q107" s="2"/>
      <c r="R107" s="2"/>
      <c r="S107" s="2"/>
      <c r="T107" s="2"/>
    </row>
    <row r="108" spans="1:20" s="1" customFormat="1" ht="10" hidden="1">
      <c r="A108" s="10"/>
      <c r="B108" s="2"/>
      <c r="C108" s="2"/>
      <c r="D108" s="2"/>
      <c r="E108" s="2"/>
      <c r="F108" s="2"/>
      <c r="G108" s="2"/>
      <c r="H108" s="2"/>
      <c r="O108" s="2"/>
      <c r="P108" s="2"/>
      <c r="Q108" s="2"/>
      <c r="R108" s="2"/>
      <c r="S108" s="2"/>
      <c r="T108" s="2"/>
    </row>
    <row r="109" spans="1:20" s="1" customFormat="1" ht="10" hidden="1">
      <c r="A109" s="10"/>
      <c r="B109" s="2"/>
      <c r="C109" s="2"/>
      <c r="D109" s="2"/>
      <c r="E109" s="2"/>
      <c r="F109" s="2"/>
      <c r="G109" s="2"/>
      <c r="H109" s="2"/>
      <c r="O109" s="2"/>
      <c r="P109" s="2"/>
      <c r="Q109" s="2"/>
      <c r="R109" s="2"/>
      <c r="S109" s="2"/>
      <c r="T109" s="2"/>
    </row>
    <row r="110" spans="1:20" s="1" customFormat="1" ht="10" hidden="1">
      <c r="A110" s="10"/>
      <c r="B110" s="2"/>
      <c r="C110" s="2"/>
      <c r="D110" s="2"/>
      <c r="E110" s="2"/>
      <c r="F110" s="2"/>
      <c r="G110" s="2"/>
      <c r="H110" s="2"/>
      <c r="O110" s="2"/>
      <c r="P110" s="2"/>
      <c r="Q110" s="2"/>
      <c r="R110" s="2"/>
      <c r="S110" s="2"/>
      <c r="T110" s="2"/>
    </row>
    <row r="111" spans="1:20" s="1" customFormat="1" ht="10" hidden="1">
      <c r="A111" s="10"/>
      <c r="B111" s="2"/>
      <c r="C111" s="2"/>
      <c r="D111" s="2"/>
      <c r="E111" s="2"/>
      <c r="F111" s="2"/>
      <c r="G111" s="2"/>
      <c r="H111" s="2"/>
      <c r="O111" s="2"/>
      <c r="P111" s="2"/>
      <c r="Q111" s="2"/>
      <c r="R111" s="2"/>
      <c r="S111" s="2"/>
      <c r="T111" s="2"/>
    </row>
    <row r="112" spans="1:20" s="1" customFormat="1" ht="10" hidden="1">
      <c r="A112" s="10"/>
      <c r="B112" s="2"/>
      <c r="C112" s="7"/>
      <c r="D112" s="7"/>
      <c r="O112" s="2"/>
      <c r="P112" s="2"/>
      <c r="Q112" s="2"/>
      <c r="R112" s="2"/>
      <c r="S112" s="2"/>
      <c r="T112" s="2"/>
    </row>
    <row r="113" spans="1:20" s="1" customFormat="1" ht="10" hidden="1">
      <c r="A113" s="10"/>
      <c r="B113" s="2"/>
      <c r="C113" s="7"/>
      <c r="D113" s="7"/>
      <c r="O113" s="2"/>
      <c r="P113" s="2"/>
      <c r="Q113" s="2"/>
      <c r="R113" s="2"/>
      <c r="S113" s="2"/>
      <c r="T113" s="2"/>
    </row>
    <row r="114" spans="1:20" s="1" customFormat="1" ht="10" hidden="1">
      <c r="A114" s="10"/>
      <c r="B114" s="2"/>
      <c r="C114" s="7"/>
      <c r="D114" s="7"/>
      <c r="O114" s="2"/>
      <c r="P114" s="2"/>
      <c r="Q114" s="2"/>
      <c r="R114" s="2"/>
      <c r="S114" s="2"/>
      <c r="T114" s="2"/>
    </row>
    <row r="115" spans="1:20" s="1" customFormat="1" ht="10" hidden="1">
      <c r="A115" s="10"/>
      <c r="B115" s="2"/>
      <c r="C115" s="7"/>
      <c r="D115" s="7"/>
      <c r="O115" s="2"/>
      <c r="P115" s="2"/>
      <c r="Q115" s="2"/>
      <c r="R115" s="2"/>
      <c r="S115" s="2"/>
      <c r="T115" s="2"/>
    </row>
    <row r="116" spans="1:20" s="1" customFormat="1" ht="10" hidden="1">
      <c r="A116" s="10"/>
      <c r="B116" s="2"/>
      <c r="C116" s="7"/>
      <c r="D116" s="7"/>
      <c r="O116" s="2"/>
      <c r="P116" s="2"/>
      <c r="Q116" s="2"/>
      <c r="R116" s="2"/>
      <c r="S116" s="2"/>
      <c r="T116" s="2"/>
    </row>
    <row r="117" spans="1:20" s="1" customFormat="1" ht="10" hidden="1">
      <c r="A117" s="10"/>
      <c r="B117" s="2"/>
      <c r="C117" s="7"/>
      <c r="D117" s="7"/>
      <c r="O117" s="2"/>
      <c r="P117" s="2"/>
      <c r="Q117" s="2"/>
      <c r="R117" s="2"/>
      <c r="S117" s="2"/>
      <c r="T117" s="2"/>
    </row>
    <row r="118" spans="1:20" s="1" customFormat="1" ht="10" hidden="1">
      <c r="A118" s="10"/>
      <c r="B118" s="2"/>
      <c r="C118" s="7"/>
      <c r="D118" s="7"/>
      <c r="O118" s="2"/>
      <c r="P118" s="2"/>
      <c r="Q118" s="2"/>
      <c r="R118" s="2"/>
      <c r="S118" s="2"/>
      <c r="T118" s="2"/>
    </row>
    <row r="119" spans="1:20" s="1" customFormat="1" ht="10" hidden="1">
      <c r="A119" s="10"/>
      <c r="B119" s="2"/>
      <c r="C119" s="7"/>
      <c r="D119" s="7"/>
      <c r="O119" s="2"/>
      <c r="P119" s="2"/>
      <c r="Q119" s="2"/>
      <c r="R119" s="2"/>
      <c r="S119" s="2"/>
      <c r="T119" s="2"/>
    </row>
    <row r="120" spans="1:20" s="1" customFormat="1" ht="10" hidden="1">
      <c r="A120" s="10"/>
      <c r="B120" s="2"/>
      <c r="C120" s="7"/>
      <c r="D120" s="7"/>
      <c r="O120" s="2"/>
      <c r="P120" s="2"/>
      <c r="Q120" s="2"/>
      <c r="R120" s="2"/>
      <c r="S120" s="2"/>
      <c r="T120" s="2"/>
    </row>
    <row r="121" spans="1:20" s="1" customFormat="1" ht="10" hidden="1">
      <c r="A121" s="10"/>
      <c r="B121" s="2"/>
      <c r="C121" s="7"/>
      <c r="D121" s="7"/>
      <c r="O121" s="2"/>
      <c r="P121" s="2"/>
      <c r="Q121" s="2"/>
      <c r="R121" s="2"/>
      <c r="S121" s="2"/>
      <c r="T121" s="2"/>
    </row>
    <row r="122" spans="1:20" s="1" customFormat="1" ht="10" hidden="1">
      <c r="A122" s="10"/>
      <c r="B122" s="2"/>
      <c r="C122" s="7"/>
      <c r="D122" s="7"/>
      <c r="O122" s="2"/>
      <c r="P122" s="2"/>
      <c r="Q122" s="2"/>
      <c r="R122" s="2"/>
      <c r="S122" s="2"/>
      <c r="T122" s="2"/>
    </row>
    <row r="123" spans="1:20" s="1" customFormat="1" ht="10" hidden="1">
      <c r="A123" s="10"/>
      <c r="B123" s="2"/>
      <c r="C123" s="7"/>
      <c r="D123" s="7"/>
      <c r="O123" s="2"/>
      <c r="P123" s="2"/>
      <c r="Q123" s="2"/>
      <c r="R123" s="2"/>
      <c r="S123" s="2"/>
      <c r="T123" s="2"/>
    </row>
    <row r="124" spans="1:20" s="1" customFormat="1" ht="10" hidden="1">
      <c r="A124" s="10"/>
      <c r="B124" s="2"/>
      <c r="C124" s="7"/>
      <c r="D124" s="7"/>
      <c r="O124" s="2"/>
      <c r="P124" s="2"/>
      <c r="Q124" s="2"/>
      <c r="R124" s="2"/>
      <c r="S124" s="2"/>
      <c r="T124" s="2"/>
    </row>
    <row r="125" spans="1:20" s="1" customFormat="1" ht="10" hidden="1">
      <c r="A125" s="10"/>
      <c r="B125" s="2"/>
      <c r="C125" s="7"/>
      <c r="D125" s="7"/>
      <c r="O125" s="2"/>
      <c r="P125" s="2"/>
      <c r="Q125" s="2"/>
      <c r="R125" s="2"/>
      <c r="S125" s="2"/>
      <c r="T125" s="2"/>
    </row>
    <row r="126" spans="1:20" s="1" customFormat="1" ht="10" hidden="1">
      <c r="A126" s="10"/>
      <c r="B126" s="2"/>
      <c r="C126" s="7"/>
      <c r="D126" s="7"/>
      <c r="O126" s="2"/>
      <c r="P126" s="2"/>
      <c r="Q126" s="2"/>
      <c r="R126" s="2"/>
      <c r="S126" s="2"/>
      <c r="T126" s="2"/>
    </row>
    <row r="127" spans="1:20" s="1" customFormat="1" ht="10" hidden="1">
      <c r="A127" s="10"/>
      <c r="B127" s="2"/>
      <c r="C127" s="7"/>
      <c r="D127" s="7"/>
      <c r="O127" s="2"/>
      <c r="P127" s="2"/>
      <c r="Q127" s="2"/>
      <c r="R127" s="2"/>
      <c r="S127" s="2"/>
      <c r="T127" s="2"/>
    </row>
    <row r="128" spans="1:20" s="1" customFormat="1" ht="10" hidden="1">
      <c r="A128" s="10"/>
      <c r="B128" s="2"/>
      <c r="C128" s="7"/>
      <c r="D128" s="7"/>
      <c r="O128" s="2"/>
      <c r="P128" s="2"/>
      <c r="Q128" s="2"/>
      <c r="R128" s="2"/>
      <c r="S128" s="2"/>
      <c r="T128" s="2"/>
    </row>
    <row r="129" spans="1:20" s="1" customFormat="1" ht="10" hidden="1">
      <c r="A129" s="10"/>
      <c r="B129" s="2"/>
      <c r="C129" s="7"/>
      <c r="D129" s="7"/>
      <c r="O129" s="2"/>
      <c r="P129" s="2"/>
      <c r="Q129" s="2"/>
      <c r="R129" s="2"/>
      <c r="S129" s="2"/>
      <c r="T129" s="2"/>
    </row>
    <row r="130" spans="1:20" s="1" customFormat="1" ht="10" hidden="1">
      <c r="A130" s="10"/>
      <c r="B130" s="2"/>
      <c r="C130" s="7"/>
      <c r="D130" s="7"/>
      <c r="O130" s="2"/>
      <c r="P130" s="2"/>
      <c r="Q130" s="2"/>
      <c r="R130" s="2"/>
      <c r="S130" s="2"/>
      <c r="T130" s="2"/>
    </row>
    <row r="131" spans="1:20" s="1" customFormat="1" ht="10" hidden="1">
      <c r="A131" s="10"/>
      <c r="B131" s="2"/>
      <c r="C131" s="7"/>
      <c r="D131" s="7"/>
      <c r="O131" s="2"/>
      <c r="P131" s="2"/>
      <c r="Q131" s="2"/>
      <c r="R131" s="2"/>
      <c r="S131" s="2"/>
      <c r="T131" s="2"/>
    </row>
    <row r="132" spans="1:20" s="1" customFormat="1" ht="10" hidden="1">
      <c r="A132" s="10"/>
      <c r="B132" s="2"/>
      <c r="C132" s="7"/>
      <c r="D132" s="7"/>
      <c r="O132" s="2"/>
      <c r="P132" s="2"/>
      <c r="Q132" s="2"/>
      <c r="R132" s="2"/>
      <c r="S132" s="2"/>
      <c r="T132" s="2"/>
    </row>
    <row r="133" spans="1:20" s="1" customFormat="1" ht="10" hidden="1">
      <c r="A133" s="10"/>
      <c r="B133" s="2"/>
      <c r="C133" s="7"/>
      <c r="D133" s="7"/>
      <c r="O133" s="2"/>
      <c r="P133" s="2"/>
      <c r="Q133" s="2"/>
      <c r="R133" s="2"/>
      <c r="S133" s="2"/>
      <c r="T133" s="2"/>
    </row>
    <row r="134" spans="1:20" s="1" customFormat="1" ht="10" hidden="1">
      <c r="A134" s="10"/>
      <c r="B134" s="2"/>
      <c r="C134" s="7"/>
      <c r="D134" s="7"/>
      <c r="O134" s="2"/>
      <c r="P134" s="2"/>
      <c r="Q134" s="2"/>
      <c r="R134" s="2"/>
      <c r="S134" s="2"/>
      <c r="T134" s="2"/>
    </row>
    <row r="135" spans="1:20" s="1" customFormat="1" ht="10" hidden="1">
      <c r="A135" s="10"/>
      <c r="B135" s="2"/>
      <c r="C135" s="7"/>
      <c r="D135" s="7"/>
      <c r="O135" s="2"/>
      <c r="P135" s="2"/>
      <c r="Q135" s="2"/>
      <c r="R135" s="2"/>
      <c r="S135" s="2"/>
      <c r="T135" s="2"/>
    </row>
    <row r="136" spans="1:20" s="1" customFormat="1" ht="10" hidden="1">
      <c r="A136" s="10"/>
      <c r="B136" s="2"/>
      <c r="C136" s="7"/>
      <c r="D136" s="7"/>
      <c r="O136" s="2"/>
      <c r="P136" s="2"/>
      <c r="Q136" s="2"/>
      <c r="R136" s="2"/>
      <c r="S136" s="2"/>
      <c r="T136" s="2"/>
    </row>
    <row r="137" spans="1:20" s="1" customFormat="1" ht="10" hidden="1">
      <c r="A137" s="10"/>
      <c r="B137" s="2"/>
      <c r="C137" s="7"/>
      <c r="D137" s="7"/>
      <c r="O137" s="2"/>
      <c r="P137" s="2"/>
      <c r="Q137" s="2"/>
      <c r="R137" s="2"/>
      <c r="S137" s="2"/>
      <c r="T137" s="2"/>
    </row>
    <row r="138" spans="1:20" s="1" customFormat="1" ht="10" hidden="1">
      <c r="A138" s="10"/>
      <c r="B138" s="2"/>
      <c r="C138" s="7"/>
      <c r="D138" s="7"/>
      <c r="O138" s="2"/>
      <c r="P138" s="2"/>
      <c r="Q138" s="2"/>
      <c r="R138" s="2"/>
      <c r="S138" s="2"/>
      <c r="T138" s="2"/>
    </row>
    <row r="139" spans="1:20" s="1" customFormat="1" ht="10" hidden="1">
      <c r="A139" s="10"/>
      <c r="B139" s="2"/>
      <c r="C139" s="7"/>
      <c r="D139" s="7"/>
      <c r="O139" s="2"/>
      <c r="P139" s="2"/>
      <c r="Q139" s="2"/>
      <c r="R139" s="2"/>
      <c r="S139" s="2"/>
      <c r="T139" s="2"/>
    </row>
    <row r="140" spans="1:20" s="1" customFormat="1" ht="10" hidden="1">
      <c r="A140" s="10"/>
      <c r="B140" s="2"/>
      <c r="C140" s="7"/>
      <c r="D140" s="7"/>
      <c r="O140" s="2"/>
      <c r="P140" s="2"/>
      <c r="Q140" s="2"/>
      <c r="R140" s="2"/>
      <c r="S140" s="2"/>
      <c r="T140" s="2"/>
    </row>
    <row r="141" spans="1:20" s="1" customFormat="1" ht="10" hidden="1">
      <c r="A141" s="10"/>
      <c r="B141" s="2"/>
      <c r="C141" s="7"/>
      <c r="D141" s="7"/>
      <c r="O141" s="2"/>
      <c r="P141" s="2"/>
      <c r="Q141" s="2"/>
      <c r="R141" s="2"/>
      <c r="S141" s="2"/>
      <c r="T141" s="2"/>
    </row>
    <row r="142" spans="1:20" s="1" customFormat="1" ht="10" hidden="1">
      <c r="A142" s="10"/>
      <c r="B142" s="2"/>
      <c r="C142" s="7"/>
      <c r="D142" s="7"/>
      <c r="O142" s="2"/>
      <c r="P142" s="2"/>
      <c r="Q142" s="2"/>
      <c r="R142" s="2"/>
      <c r="S142" s="2"/>
      <c r="T142" s="2"/>
    </row>
    <row r="143" spans="1:20" s="1" customFormat="1" ht="10" hidden="1">
      <c r="A143" s="10"/>
      <c r="B143" s="2"/>
      <c r="C143" s="7"/>
      <c r="D143" s="7"/>
      <c r="O143" s="2"/>
      <c r="P143" s="2"/>
      <c r="Q143" s="2"/>
      <c r="R143" s="2"/>
      <c r="S143" s="2"/>
      <c r="T143" s="2"/>
    </row>
    <row r="144" spans="1:20" s="1" customFormat="1" ht="10" hidden="1">
      <c r="A144" s="10"/>
      <c r="B144" s="2"/>
      <c r="C144" s="7"/>
      <c r="D144" s="7"/>
      <c r="O144" s="2"/>
      <c r="P144" s="2"/>
      <c r="Q144" s="2"/>
      <c r="R144" s="2"/>
      <c r="S144" s="2"/>
      <c r="T144" s="2"/>
    </row>
    <row r="145" spans="1:20" s="1" customFormat="1" ht="10" hidden="1">
      <c r="A145" s="10"/>
      <c r="B145" s="2"/>
      <c r="C145" s="7"/>
      <c r="D145" s="7"/>
      <c r="O145" s="2"/>
      <c r="P145" s="2"/>
      <c r="Q145" s="2"/>
      <c r="R145" s="2"/>
      <c r="S145" s="2"/>
      <c r="T145" s="2"/>
    </row>
    <row r="146" spans="1:20" s="1" customFormat="1" ht="10" hidden="1">
      <c r="A146" s="10"/>
      <c r="B146" s="2"/>
      <c r="C146" s="7"/>
      <c r="D146" s="7"/>
      <c r="O146" s="2"/>
      <c r="P146" s="2"/>
      <c r="Q146" s="2"/>
      <c r="R146" s="2"/>
      <c r="S146" s="2"/>
      <c r="T146" s="2"/>
    </row>
    <row r="147" spans="1:20" s="1" customFormat="1" ht="10" hidden="1">
      <c r="A147" s="10"/>
      <c r="B147" s="2"/>
      <c r="C147" s="7"/>
      <c r="D147" s="7"/>
      <c r="O147" s="2"/>
      <c r="P147" s="2"/>
      <c r="Q147" s="2"/>
      <c r="R147" s="2"/>
      <c r="S147" s="2"/>
      <c r="T147" s="2"/>
    </row>
    <row r="148" spans="1:20" s="1" customFormat="1" ht="10" hidden="1">
      <c r="A148" s="10"/>
      <c r="B148" s="2"/>
      <c r="C148" s="7"/>
      <c r="D148" s="7"/>
      <c r="O148" s="2"/>
      <c r="P148" s="2"/>
      <c r="Q148" s="2"/>
      <c r="R148" s="2"/>
      <c r="S148" s="2"/>
      <c r="T148" s="2"/>
    </row>
    <row r="149" spans="1:20" s="1" customFormat="1" ht="10" hidden="1">
      <c r="A149" s="10"/>
      <c r="B149" s="2"/>
      <c r="C149" s="7"/>
      <c r="D149" s="7"/>
      <c r="O149" s="2"/>
      <c r="P149" s="2"/>
      <c r="Q149" s="2"/>
      <c r="R149" s="2"/>
      <c r="S149" s="2"/>
      <c r="T149" s="2"/>
    </row>
    <row r="150" spans="1:20" s="1" customFormat="1" ht="10" hidden="1">
      <c r="A150" s="10"/>
      <c r="B150" s="2"/>
      <c r="C150" s="7"/>
      <c r="D150" s="7"/>
      <c r="O150" s="2"/>
      <c r="P150" s="2"/>
      <c r="Q150" s="2"/>
      <c r="R150" s="2"/>
      <c r="S150" s="2"/>
      <c r="T150" s="2"/>
    </row>
    <row r="151" spans="1:20" s="1" customFormat="1" ht="10" hidden="1">
      <c r="A151" s="10"/>
      <c r="B151" s="2"/>
      <c r="C151" s="7"/>
      <c r="D151" s="7"/>
      <c r="O151" s="2"/>
      <c r="P151" s="2"/>
      <c r="Q151" s="2"/>
      <c r="R151" s="2"/>
      <c r="S151" s="2"/>
      <c r="T151" s="2"/>
    </row>
    <row r="152" spans="1:20" s="1" customFormat="1" ht="10" hidden="1">
      <c r="A152" s="10"/>
      <c r="B152" s="2"/>
      <c r="C152" s="7"/>
      <c r="D152" s="7"/>
      <c r="O152" s="2"/>
      <c r="P152" s="2"/>
      <c r="Q152" s="2"/>
      <c r="R152" s="2"/>
      <c r="S152" s="2"/>
      <c r="T152" s="2"/>
    </row>
    <row r="153" spans="1:20" s="1" customFormat="1" ht="10" hidden="1">
      <c r="A153" s="10"/>
      <c r="B153" s="2"/>
      <c r="C153" s="7"/>
      <c r="D153" s="7"/>
      <c r="O153" s="2"/>
      <c r="P153" s="2"/>
      <c r="Q153" s="2"/>
      <c r="R153" s="2"/>
      <c r="S153" s="2"/>
      <c r="T153" s="2"/>
    </row>
    <row r="154" spans="1:20" s="1" customFormat="1" ht="10" hidden="1">
      <c r="A154" s="10"/>
      <c r="B154" s="2"/>
      <c r="C154" s="7"/>
      <c r="D154" s="7"/>
      <c r="O154" s="2"/>
      <c r="P154" s="2"/>
      <c r="Q154" s="2"/>
      <c r="R154" s="2"/>
      <c r="S154" s="2"/>
      <c r="T154" s="2"/>
    </row>
    <row r="155" spans="1:20" s="1" customFormat="1" ht="10" hidden="1">
      <c r="A155" s="10"/>
      <c r="B155" s="2"/>
      <c r="C155" s="7"/>
      <c r="D155" s="7"/>
      <c r="O155" s="2"/>
      <c r="P155" s="2"/>
      <c r="Q155" s="2"/>
      <c r="R155" s="2"/>
      <c r="S155" s="2"/>
      <c r="T155" s="2"/>
    </row>
    <row r="156" spans="1:20" s="1" customFormat="1" ht="10" hidden="1">
      <c r="A156" s="10"/>
      <c r="B156" s="2"/>
      <c r="C156" s="7"/>
      <c r="D156" s="7"/>
      <c r="O156" s="2"/>
      <c r="P156" s="2"/>
      <c r="Q156" s="2"/>
      <c r="R156" s="2"/>
      <c r="S156" s="2"/>
      <c r="T156" s="2"/>
    </row>
    <row r="157" spans="1:20" s="1" customFormat="1" ht="10" hidden="1">
      <c r="A157" s="10"/>
      <c r="B157" s="2"/>
      <c r="C157" s="7"/>
      <c r="D157" s="7"/>
      <c r="O157" s="2"/>
      <c r="P157" s="2"/>
      <c r="Q157" s="2"/>
      <c r="R157" s="2"/>
      <c r="S157" s="2"/>
      <c r="T157" s="2"/>
    </row>
    <row r="158" spans="1:20" s="1" customFormat="1" ht="10" hidden="1">
      <c r="A158" s="10"/>
      <c r="B158" s="2"/>
      <c r="C158" s="7"/>
      <c r="D158" s="7"/>
      <c r="O158" s="2"/>
      <c r="P158" s="2"/>
      <c r="Q158" s="2"/>
      <c r="R158" s="2"/>
      <c r="S158" s="2"/>
      <c r="T158" s="2"/>
    </row>
    <row r="159" spans="1:20" s="1" customFormat="1" ht="10" hidden="1">
      <c r="A159" s="10"/>
      <c r="B159" s="2"/>
      <c r="C159" s="7"/>
      <c r="D159" s="7"/>
      <c r="O159" s="2"/>
      <c r="P159" s="2"/>
      <c r="Q159" s="2"/>
      <c r="R159" s="2"/>
      <c r="S159" s="2"/>
      <c r="T159" s="2"/>
    </row>
    <row r="160" spans="1:20" s="1" customFormat="1" ht="10" hidden="1">
      <c r="A160" s="10"/>
      <c r="B160" s="2"/>
      <c r="C160" s="7"/>
      <c r="D160" s="7"/>
      <c r="O160" s="2"/>
      <c r="P160" s="2"/>
      <c r="Q160" s="2"/>
      <c r="R160" s="2"/>
      <c r="S160" s="2"/>
      <c r="T160" s="2"/>
    </row>
    <row r="161" spans="1:20" s="1" customFormat="1" ht="10" hidden="1">
      <c r="A161" s="10"/>
      <c r="B161" s="2"/>
      <c r="C161" s="7"/>
      <c r="D161" s="7"/>
      <c r="O161" s="2"/>
      <c r="P161" s="2"/>
      <c r="Q161" s="2"/>
      <c r="R161" s="2"/>
      <c r="S161" s="2"/>
      <c r="T161" s="2"/>
    </row>
    <row r="162" spans="1:20" s="1" customFormat="1" ht="10" hidden="1">
      <c r="A162" s="10"/>
      <c r="B162" s="2"/>
      <c r="C162" s="7"/>
      <c r="D162" s="7"/>
      <c r="O162" s="2"/>
      <c r="P162" s="2"/>
      <c r="Q162" s="2"/>
      <c r="R162" s="2"/>
      <c r="S162" s="2"/>
      <c r="T162" s="2"/>
    </row>
    <row r="163" spans="1:20" s="1" customFormat="1" ht="10" hidden="1">
      <c r="A163" s="10"/>
      <c r="B163" s="2"/>
      <c r="C163" s="7"/>
      <c r="D163" s="7"/>
      <c r="O163" s="2"/>
      <c r="P163" s="2"/>
      <c r="Q163" s="2"/>
      <c r="R163" s="2"/>
      <c r="S163" s="2"/>
      <c r="T163" s="2"/>
    </row>
    <row r="164" spans="1:20" s="1" customFormat="1" ht="10" hidden="1">
      <c r="A164" s="10"/>
      <c r="B164" s="2"/>
      <c r="C164" s="7"/>
      <c r="D164" s="7"/>
      <c r="O164" s="2"/>
      <c r="P164" s="2"/>
      <c r="Q164" s="2"/>
      <c r="R164" s="2"/>
      <c r="S164" s="2"/>
      <c r="T164" s="2"/>
    </row>
    <row r="165" spans="1:20" s="1" customFormat="1" ht="10" hidden="1">
      <c r="A165" s="10"/>
      <c r="B165" s="2"/>
      <c r="C165" s="7"/>
      <c r="D165" s="7"/>
      <c r="O165" s="2"/>
      <c r="P165" s="2"/>
      <c r="Q165" s="2"/>
      <c r="R165" s="2"/>
      <c r="S165" s="2"/>
      <c r="T165" s="2"/>
    </row>
    <row r="166" spans="1:20" s="1" customFormat="1" ht="10" hidden="1">
      <c r="A166" s="10"/>
      <c r="B166" s="2"/>
      <c r="C166" s="7"/>
      <c r="D166" s="7"/>
      <c r="O166" s="2"/>
      <c r="P166" s="2"/>
      <c r="Q166" s="2"/>
      <c r="R166" s="2"/>
      <c r="S166" s="2"/>
      <c r="T166" s="2"/>
    </row>
    <row r="167" spans="1:20" s="1" customFormat="1" ht="10" hidden="1">
      <c r="A167" s="10"/>
      <c r="B167" s="2"/>
      <c r="C167" s="7"/>
      <c r="D167" s="7"/>
      <c r="O167" s="2"/>
      <c r="P167" s="2"/>
      <c r="Q167" s="2"/>
      <c r="R167" s="2"/>
      <c r="S167" s="2"/>
      <c r="T167" s="2"/>
    </row>
    <row r="168" spans="1:20" s="1" customFormat="1" ht="10" hidden="1">
      <c r="A168" s="10"/>
      <c r="B168" s="2"/>
      <c r="C168" s="7"/>
      <c r="D168" s="7"/>
      <c r="O168" s="2"/>
      <c r="P168" s="2"/>
      <c r="Q168" s="2"/>
      <c r="R168" s="2"/>
      <c r="S168" s="2"/>
      <c r="T168" s="2"/>
    </row>
    <row r="169" spans="1:20" s="1" customFormat="1" ht="10" hidden="1">
      <c r="A169" s="10"/>
      <c r="B169" s="2"/>
      <c r="C169" s="7"/>
      <c r="D169" s="7"/>
      <c r="O169" s="2"/>
      <c r="P169" s="2"/>
      <c r="Q169" s="2"/>
      <c r="R169" s="2"/>
      <c r="S169" s="2"/>
      <c r="T169" s="2"/>
    </row>
    <row r="170" spans="1:20" s="1" customFormat="1" ht="10" hidden="1">
      <c r="A170" s="10"/>
      <c r="B170" s="2"/>
      <c r="C170" s="7"/>
      <c r="D170" s="7"/>
      <c r="O170" s="2"/>
      <c r="P170" s="2"/>
      <c r="Q170" s="2"/>
      <c r="R170" s="2"/>
      <c r="S170" s="2"/>
      <c r="T170" s="2"/>
    </row>
    <row r="171" spans="1:20" s="1" customFormat="1" ht="10" hidden="1">
      <c r="A171" s="10"/>
      <c r="B171" s="2"/>
      <c r="C171" s="7"/>
      <c r="D171" s="7"/>
      <c r="O171" s="2"/>
      <c r="P171" s="2"/>
      <c r="Q171" s="2"/>
      <c r="R171" s="2"/>
      <c r="S171" s="2"/>
      <c r="T171" s="2"/>
    </row>
    <row r="172" spans="1:20" s="1" customFormat="1" ht="10" hidden="1">
      <c r="A172" s="10"/>
      <c r="B172" s="2"/>
      <c r="C172" s="7"/>
      <c r="D172" s="7"/>
      <c r="O172" s="2"/>
      <c r="P172" s="2"/>
      <c r="Q172" s="2"/>
      <c r="R172" s="2"/>
      <c r="S172" s="2"/>
      <c r="T172" s="2"/>
    </row>
    <row r="173" spans="1:20" s="1" customFormat="1" ht="10" hidden="1">
      <c r="A173" s="10"/>
      <c r="B173" s="2"/>
      <c r="C173" s="7"/>
      <c r="D173" s="7"/>
      <c r="O173" s="2"/>
      <c r="P173" s="2"/>
      <c r="Q173" s="2"/>
      <c r="R173" s="2"/>
      <c r="S173" s="2"/>
      <c r="T173" s="2"/>
    </row>
    <row r="174" spans="1:20" s="1" customFormat="1" ht="10" hidden="1">
      <c r="A174" s="10"/>
      <c r="B174" s="2"/>
      <c r="C174" s="7"/>
      <c r="D174" s="7"/>
      <c r="O174" s="2"/>
      <c r="P174" s="2"/>
      <c r="Q174" s="2"/>
      <c r="R174" s="2"/>
      <c r="S174" s="2"/>
      <c r="T174" s="2"/>
    </row>
    <row r="175" spans="1:20" s="1" customFormat="1" ht="10" hidden="1">
      <c r="A175" s="10"/>
      <c r="B175" s="2"/>
      <c r="C175" s="7"/>
      <c r="D175" s="7"/>
      <c r="O175" s="2"/>
      <c r="P175" s="2"/>
      <c r="Q175" s="2"/>
      <c r="R175" s="2"/>
      <c r="S175" s="2"/>
      <c r="T175" s="2"/>
    </row>
    <row r="176" spans="1:20" s="1" customFormat="1" ht="10" hidden="1">
      <c r="A176" s="10"/>
      <c r="B176" s="2"/>
      <c r="C176" s="7"/>
      <c r="D176" s="7"/>
      <c r="O176" s="2"/>
      <c r="P176" s="2"/>
      <c r="Q176" s="2"/>
      <c r="R176" s="2"/>
      <c r="S176" s="2"/>
      <c r="T176" s="2"/>
    </row>
    <row r="177" spans="1:20" s="1" customFormat="1" ht="10" hidden="1">
      <c r="A177" s="10"/>
      <c r="B177" s="2"/>
      <c r="C177" s="7"/>
      <c r="D177" s="7"/>
      <c r="O177" s="2"/>
      <c r="P177" s="2"/>
      <c r="Q177" s="2"/>
      <c r="R177" s="2"/>
      <c r="S177" s="2"/>
      <c r="T177" s="2"/>
    </row>
    <row r="178" spans="1:20" s="1" customFormat="1" ht="10" hidden="1">
      <c r="A178" s="10"/>
      <c r="B178" s="2"/>
      <c r="C178" s="7"/>
      <c r="D178" s="7"/>
      <c r="O178" s="2"/>
      <c r="P178" s="2"/>
      <c r="Q178" s="2"/>
      <c r="R178" s="2"/>
      <c r="S178" s="2"/>
      <c r="T178" s="2"/>
    </row>
    <row r="179" spans="1:20" s="1" customFormat="1" ht="10" hidden="1">
      <c r="A179" s="10"/>
      <c r="B179" s="2"/>
      <c r="C179" s="7"/>
      <c r="D179" s="7"/>
      <c r="O179" s="2"/>
      <c r="P179" s="2"/>
      <c r="Q179" s="2"/>
      <c r="R179" s="2"/>
      <c r="S179" s="2"/>
      <c r="T179" s="2"/>
    </row>
    <row r="180" spans="1:20" s="1" customFormat="1" ht="10" hidden="1">
      <c r="A180" s="10"/>
      <c r="B180" s="2"/>
      <c r="C180" s="7"/>
      <c r="D180" s="7"/>
      <c r="O180" s="2"/>
      <c r="P180" s="2"/>
      <c r="Q180" s="2"/>
      <c r="R180" s="2"/>
      <c r="S180" s="2"/>
      <c r="T180" s="2"/>
    </row>
    <row r="181" spans="1:20" s="1" customFormat="1" ht="10" hidden="1">
      <c r="A181" s="10"/>
      <c r="B181" s="2"/>
      <c r="C181" s="7"/>
      <c r="D181" s="7"/>
      <c r="O181" s="2"/>
      <c r="P181" s="2"/>
      <c r="Q181" s="2"/>
      <c r="R181" s="2"/>
      <c r="S181" s="2"/>
      <c r="T181" s="2"/>
    </row>
    <row r="182" spans="1:20" s="1" customFormat="1" ht="10" hidden="1">
      <c r="A182" s="10"/>
      <c r="B182" s="2"/>
      <c r="C182" s="7"/>
      <c r="D182" s="7"/>
      <c r="O182" s="2"/>
      <c r="P182" s="2"/>
      <c r="Q182" s="2"/>
      <c r="R182" s="2"/>
      <c r="S182" s="2"/>
      <c r="T182" s="2"/>
    </row>
    <row r="183" spans="1:20" s="1" customFormat="1" ht="10" hidden="1">
      <c r="A183" s="10"/>
      <c r="B183" s="2"/>
      <c r="C183" s="7"/>
      <c r="D183" s="7"/>
      <c r="O183" s="2"/>
      <c r="P183" s="2"/>
      <c r="Q183" s="2"/>
      <c r="R183" s="2"/>
      <c r="S183" s="2"/>
      <c r="T183" s="2"/>
    </row>
    <row r="184" spans="1:20" s="1" customFormat="1" ht="10" hidden="1">
      <c r="A184" s="10"/>
      <c r="B184" s="2"/>
      <c r="C184" s="7"/>
      <c r="D184" s="7"/>
      <c r="O184" s="2"/>
      <c r="P184" s="2"/>
      <c r="Q184" s="2"/>
      <c r="R184" s="2"/>
      <c r="S184" s="2"/>
      <c r="T184" s="2"/>
    </row>
    <row r="185" spans="1:20" s="1" customFormat="1" ht="10" hidden="1">
      <c r="A185" s="10"/>
      <c r="B185" s="2"/>
      <c r="C185" s="7"/>
      <c r="D185" s="7"/>
      <c r="O185" s="2"/>
      <c r="P185" s="2"/>
      <c r="Q185" s="2"/>
      <c r="R185" s="2"/>
      <c r="S185" s="2"/>
      <c r="T185" s="2"/>
    </row>
    <row r="186" spans="1:20" s="1" customFormat="1" ht="10" hidden="1">
      <c r="A186" s="10"/>
      <c r="B186" s="2"/>
      <c r="C186" s="7"/>
      <c r="D186" s="7"/>
      <c r="O186" s="2"/>
      <c r="P186" s="2"/>
      <c r="Q186" s="2"/>
      <c r="R186" s="2"/>
      <c r="S186" s="2"/>
      <c r="T186" s="2"/>
    </row>
    <row r="187" spans="1:20" s="1" customFormat="1" ht="10" hidden="1">
      <c r="A187" s="10"/>
      <c r="B187" s="2"/>
      <c r="C187" s="7"/>
      <c r="D187" s="7"/>
      <c r="O187" s="2"/>
      <c r="P187" s="2"/>
      <c r="Q187" s="2"/>
      <c r="R187" s="2"/>
      <c r="S187" s="2"/>
      <c r="T187" s="2"/>
    </row>
    <row r="188" spans="1:20" s="1" customFormat="1" ht="10" hidden="1">
      <c r="A188" s="10"/>
      <c r="B188" s="2"/>
      <c r="C188" s="7"/>
      <c r="D188" s="7"/>
      <c r="O188" s="2"/>
      <c r="P188" s="2"/>
      <c r="Q188" s="2"/>
      <c r="R188" s="2"/>
      <c r="S188" s="2"/>
      <c r="T188" s="2"/>
    </row>
    <row r="189" spans="1:20" s="1" customFormat="1" ht="10" hidden="1">
      <c r="A189" s="10"/>
      <c r="B189" s="2"/>
      <c r="C189" s="7"/>
      <c r="D189" s="7"/>
      <c r="O189" s="2"/>
      <c r="P189" s="2"/>
      <c r="Q189" s="2"/>
      <c r="R189" s="2"/>
      <c r="S189" s="2"/>
      <c r="T189" s="2"/>
    </row>
    <row r="190" spans="1:20" s="1" customFormat="1" ht="10" hidden="1">
      <c r="A190" s="10"/>
      <c r="B190" s="2"/>
      <c r="C190" s="7"/>
      <c r="D190" s="7"/>
      <c r="O190" s="2"/>
      <c r="P190" s="2"/>
      <c r="Q190" s="2"/>
      <c r="R190" s="2"/>
      <c r="S190" s="2"/>
      <c r="T190" s="2"/>
    </row>
    <row r="191" spans="1:20" s="1" customFormat="1" ht="10" hidden="1">
      <c r="A191" s="10"/>
      <c r="B191" s="2"/>
      <c r="C191" s="7"/>
      <c r="D191" s="7"/>
      <c r="O191" s="2"/>
      <c r="P191" s="2"/>
      <c r="Q191" s="2"/>
      <c r="R191" s="2"/>
      <c r="S191" s="2"/>
      <c r="T191" s="2"/>
    </row>
    <row r="192" spans="1:20" s="1" customFormat="1" ht="10" hidden="1">
      <c r="A192" s="10"/>
      <c r="B192" s="2"/>
      <c r="C192" s="7"/>
      <c r="D192" s="7"/>
      <c r="O192" s="2"/>
      <c r="P192" s="2"/>
      <c r="Q192" s="2"/>
      <c r="R192" s="2"/>
      <c r="S192" s="2"/>
      <c r="T192" s="2"/>
    </row>
    <row r="193" spans="1:20" s="1" customFormat="1" ht="10" hidden="1">
      <c r="A193" s="10"/>
      <c r="B193" s="2"/>
      <c r="C193" s="7"/>
      <c r="D193" s="7"/>
      <c r="O193" s="2"/>
      <c r="P193" s="2"/>
      <c r="Q193" s="2"/>
      <c r="R193" s="2"/>
      <c r="S193" s="2"/>
      <c r="T193" s="2"/>
    </row>
    <row r="194" spans="1:20" s="1" customFormat="1" ht="10" hidden="1">
      <c r="A194" s="10"/>
      <c r="B194" s="2"/>
      <c r="C194" s="7"/>
      <c r="D194" s="7"/>
      <c r="O194" s="2"/>
      <c r="P194" s="2"/>
      <c r="Q194" s="2"/>
      <c r="R194" s="2"/>
      <c r="S194" s="2"/>
      <c r="T194" s="2"/>
    </row>
    <row r="195" spans="1:20" s="1" customFormat="1" ht="10" hidden="1">
      <c r="A195" s="10"/>
      <c r="B195" s="2"/>
      <c r="C195" s="7"/>
      <c r="D195" s="7"/>
      <c r="O195" s="2"/>
      <c r="P195" s="2"/>
      <c r="Q195" s="2"/>
      <c r="R195" s="2"/>
      <c r="S195" s="2"/>
      <c r="T195" s="2"/>
    </row>
    <row r="196" spans="1:20" s="1" customFormat="1" ht="10" hidden="1">
      <c r="A196" s="10"/>
      <c r="B196" s="2"/>
      <c r="C196" s="7"/>
      <c r="D196" s="7"/>
      <c r="O196" s="2"/>
      <c r="P196" s="2"/>
      <c r="Q196" s="2"/>
      <c r="R196" s="2"/>
      <c r="S196" s="2"/>
      <c r="T196" s="2"/>
    </row>
    <row r="197" spans="1:20" s="1" customFormat="1" ht="10" hidden="1">
      <c r="A197" s="10"/>
      <c r="B197" s="2"/>
      <c r="C197" s="7"/>
      <c r="D197" s="7"/>
      <c r="O197" s="2"/>
      <c r="P197" s="2"/>
      <c r="Q197" s="2"/>
      <c r="R197" s="2"/>
      <c r="S197" s="2"/>
      <c r="T197" s="2"/>
    </row>
    <row r="198" spans="1:20" s="1" customFormat="1" ht="10" hidden="1">
      <c r="A198" s="10"/>
      <c r="B198" s="2"/>
      <c r="C198" s="7"/>
      <c r="D198" s="7"/>
      <c r="O198" s="2"/>
      <c r="P198" s="2"/>
      <c r="Q198" s="2"/>
      <c r="R198" s="2"/>
      <c r="S198" s="2"/>
      <c r="T198" s="2"/>
    </row>
    <row r="199" spans="1:20" s="1" customFormat="1" ht="10" hidden="1">
      <c r="A199" s="10"/>
      <c r="B199" s="2"/>
      <c r="C199" s="7"/>
      <c r="D199" s="7"/>
      <c r="O199" s="2"/>
      <c r="P199" s="2"/>
      <c r="Q199" s="2"/>
      <c r="R199" s="2"/>
      <c r="S199" s="2"/>
      <c r="T199" s="2"/>
    </row>
    <row r="200" spans="1:20" s="1" customFormat="1" ht="10" hidden="1">
      <c r="A200" s="10"/>
      <c r="B200" s="2"/>
      <c r="C200" s="7"/>
      <c r="D200" s="7"/>
      <c r="O200" s="2"/>
      <c r="P200" s="2"/>
      <c r="Q200" s="2"/>
      <c r="R200" s="2"/>
      <c r="S200" s="2"/>
      <c r="T200" s="2"/>
    </row>
    <row r="201" spans="1:20" s="1" customFormat="1" ht="10" hidden="1">
      <c r="A201" s="10"/>
      <c r="B201" s="2"/>
      <c r="C201" s="7"/>
      <c r="D201" s="7"/>
      <c r="O201" s="2"/>
      <c r="P201" s="2"/>
      <c r="Q201" s="2"/>
      <c r="R201" s="2"/>
      <c r="S201" s="2"/>
      <c r="T201" s="2"/>
    </row>
    <row r="202" spans="1:20" s="1" customFormat="1" ht="10" hidden="1">
      <c r="A202" s="10"/>
      <c r="B202" s="2"/>
      <c r="C202" s="7"/>
      <c r="D202" s="7"/>
      <c r="O202" s="2"/>
      <c r="P202" s="2"/>
      <c r="Q202" s="2"/>
      <c r="R202" s="2"/>
      <c r="S202" s="2"/>
      <c r="T202" s="2"/>
    </row>
    <row r="203" spans="1:20" s="1" customFormat="1" ht="10" hidden="1">
      <c r="A203" s="10"/>
      <c r="B203" s="2"/>
      <c r="C203" s="7"/>
      <c r="D203" s="7"/>
      <c r="O203" s="2"/>
      <c r="P203" s="2"/>
      <c r="Q203" s="2"/>
      <c r="R203" s="2"/>
      <c r="S203" s="2"/>
      <c r="T203" s="2"/>
    </row>
    <row r="204" spans="1:20" s="1" customFormat="1" ht="10" hidden="1">
      <c r="A204" s="10"/>
      <c r="B204" s="2"/>
      <c r="C204" s="7"/>
      <c r="D204" s="7"/>
      <c r="O204" s="2"/>
      <c r="P204" s="2"/>
      <c r="Q204" s="2"/>
      <c r="R204" s="2"/>
      <c r="S204" s="2"/>
      <c r="T204" s="2"/>
    </row>
    <row r="205" spans="1:20" s="1" customFormat="1" ht="10" hidden="1">
      <c r="A205" s="10"/>
      <c r="B205" s="2"/>
      <c r="C205" s="7"/>
      <c r="D205" s="7"/>
      <c r="O205" s="2"/>
      <c r="P205" s="2"/>
      <c r="Q205" s="2"/>
      <c r="R205" s="2"/>
      <c r="S205" s="2"/>
      <c r="T205" s="2"/>
    </row>
    <row r="206" spans="1:20" s="1" customFormat="1" ht="10" hidden="1">
      <c r="A206" s="10"/>
      <c r="B206" s="2"/>
      <c r="C206" s="7"/>
      <c r="D206" s="7"/>
      <c r="O206" s="2"/>
      <c r="P206" s="2"/>
      <c r="Q206" s="2"/>
      <c r="R206" s="2"/>
      <c r="S206" s="2"/>
      <c r="T206" s="2"/>
    </row>
    <row r="207" spans="1:20" s="1" customFormat="1" ht="10" hidden="1">
      <c r="A207" s="10"/>
      <c r="B207" s="2"/>
      <c r="C207" s="7"/>
      <c r="D207" s="7"/>
      <c r="O207" s="2"/>
      <c r="P207" s="2"/>
      <c r="Q207" s="2"/>
      <c r="R207" s="2"/>
      <c r="S207" s="2"/>
      <c r="T207" s="2"/>
    </row>
    <row r="208" spans="1:20" s="1" customFormat="1" ht="10" hidden="1">
      <c r="A208" s="10"/>
      <c r="B208" s="2"/>
      <c r="C208" s="7"/>
      <c r="D208" s="7"/>
      <c r="O208" s="2"/>
      <c r="P208" s="2"/>
      <c r="Q208" s="2"/>
      <c r="R208" s="2"/>
      <c r="S208" s="2"/>
      <c r="T208" s="2"/>
    </row>
    <row r="209" spans="1:20" s="1" customFormat="1" ht="10" hidden="1">
      <c r="A209" s="10"/>
      <c r="B209" s="2"/>
      <c r="C209" s="7"/>
      <c r="D209" s="7"/>
      <c r="O209" s="2"/>
      <c r="P209" s="2"/>
      <c r="Q209" s="2"/>
      <c r="R209" s="2"/>
      <c r="S209" s="2"/>
      <c r="T209" s="2"/>
    </row>
    <row r="210" spans="1:20" s="1" customFormat="1" ht="10" hidden="1">
      <c r="A210" s="10"/>
      <c r="B210" s="2"/>
      <c r="C210" s="7"/>
      <c r="D210" s="7"/>
      <c r="O210" s="2"/>
      <c r="P210" s="2"/>
      <c r="Q210" s="2"/>
      <c r="R210" s="2"/>
      <c r="S210" s="2"/>
      <c r="T210" s="2"/>
    </row>
    <row r="211" spans="1:20" s="1" customFormat="1" ht="10" hidden="1">
      <c r="A211" s="10"/>
      <c r="B211" s="2"/>
      <c r="C211" s="7"/>
      <c r="D211" s="7"/>
      <c r="O211" s="2"/>
      <c r="P211" s="2"/>
      <c r="Q211" s="2"/>
      <c r="R211" s="2"/>
      <c r="S211" s="2"/>
      <c r="T211" s="2"/>
    </row>
    <row r="212" spans="1:20" s="1" customFormat="1" ht="10" hidden="1">
      <c r="A212" s="10"/>
      <c r="B212" s="2"/>
      <c r="C212" s="7"/>
      <c r="D212" s="7"/>
      <c r="O212" s="2"/>
      <c r="P212" s="2"/>
      <c r="Q212" s="2"/>
      <c r="R212" s="2"/>
      <c r="S212" s="2"/>
      <c r="T212" s="2"/>
    </row>
    <row r="213" spans="1:20" s="1" customFormat="1" ht="10" hidden="1">
      <c r="A213" s="10"/>
      <c r="B213" s="2"/>
      <c r="C213" s="7"/>
      <c r="D213" s="7"/>
      <c r="O213" s="2"/>
      <c r="P213" s="2"/>
      <c r="Q213" s="2"/>
      <c r="R213" s="2"/>
      <c r="S213" s="2"/>
      <c r="T213" s="2"/>
    </row>
    <row r="214" spans="1:20" s="1" customFormat="1" ht="10" hidden="1">
      <c r="A214" s="10"/>
      <c r="B214" s="2"/>
      <c r="C214" s="7"/>
      <c r="D214" s="7"/>
      <c r="O214" s="2"/>
      <c r="P214" s="2"/>
      <c r="Q214" s="2"/>
      <c r="R214" s="2"/>
      <c r="S214" s="2"/>
      <c r="T214" s="2"/>
    </row>
    <row r="215" spans="1:20" s="1" customFormat="1" ht="10" hidden="1">
      <c r="A215" s="10"/>
      <c r="B215" s="2"/>
      <c r="C215" s="7"/>
      <c r="D215" s="7"/>
      <c r="O215" s="2"/>
      <c r="P215" s="2"/>
      <c r="Q215" s="2"/>
      <c r="R215" s="2"/>
      <c r="S215" s="2"/>
      <c r="T215" s="2"/>
    </row>
    <row r="216" spans="1:20" s="1" customFormat="1" ht="10" hidden="1">
      <c r="A216" s="10"/>
      <c r="B216" s="2"/>
      <c r="C216" s="7"/>
      <c r="D216" s="7"/>
      <c r="O216" s="2"/>
      <c r="P216" s="2"/>
      <c r="Q216" s="2"/>
      <c r="R216" s="2"/>
      <c r="S216" s="2"/>
      <c r="T216" s="2"/>
    </row>
    <row r="217" spans="1:20" s="1" customFormat="1" ht="10" hidden="1">
      <c r="A217" s="10"/>
      <c r="B217" s="2"/>
      <c r="C217" s="7"/>
      <c r="D217" s="7"/>
      <c r="O217" s="2"/>
      <c r="P217" s="2"/>
      <c r="Q217" s="2"/>
      <c r="R217" s="2"/>
      <c r="S217" s="2"/>
      <c r="T217" s="2"/>
    </row>
    <row r="218" spans="1:20" s="1" customFormat="1" ht="10" hidden="1">
      <c r="A218" s="10"/>
      <c r="B218" s="2"/>
      <c r="C218" s="7"/>
      <c r="D218" s="7"/>
      <c r="O218" s="2"/>
      <c r="P218" s="2"/>
      <c r="Q218" s="2"/>
      <c r="R218" s="2"/>
      <c r="S218" s="2"/>
      <c r="T218" s="2"/>
    </row>
    <row r="219" spans="1:20" s="1" customFormat="1" ht="10" hidden="1">
      <c r="A219" s="10"/>
      <c r="B219" s="2"/>
      <c r="C219" s="7"/>
      <c r="D219" s="7"/>
      <c r="O219" s="2"/>
      <c r="P219" s="2"/>
      <c r="Q219" s="2"/>
      <c r="R219" s="2"/>
      <c r="S219" s="2"/>
      <c r="T219" s="2"/>
    </row>
    <row r="220" spans="1:20" s="1" customFormat="1" ht="10" hidden="1">
      <c r="A220" s="10"/>
      <c r="B220" s="2"/>
      <c r="C220" s="7"/>
      <c r="D220" s="7"/>
      <c r="O220" s="2"/>
      <c r="P220" s="2"/>
      <c r="Q220" s="2"/>
      <c r="R220" s="2"/>
      <c r="S220" s="2"/>
      <c r="T220" s="2"/>
    </row>
    <row r="221" spans="1:20" s="1" customFormat="1" ht="10" hidden="1">
      <c r="A221" s="10"/>
      <c r="B221" s="2"/>
      <c r="C221" s="7"/>
      <c r="D221" s="7"/>
      <c r="O221" s="2"/>
      <c r="P221" s="2"/>
      <c r="Q221" s="2"/>
      <c r="R221" s="2"/>
      <c r="S221" s="2"/>
      <c r="T221" s="2"/>
    </row>
    <row r="222" spans="1:20" s="1" customFormat="1" ht="10" hidden="1">
      <c r="A222" s="10"/>
      <c r="B222" s="2"/>
      <c r="C222" s="7"/>
      <c r="D222" s="7"/>
      <c r="O222" s="2"/>
      <c r="P222" s="2"/>
      <c r="Q222" s="2"/>
      <c r="R222" s="2"/>
      <c r="S222" s="2"/>
      <c r="T222" s="2"/>
    </row>
    <row r="223" spans="1:20" s="1" customFormat="1" ht="10" hidden="1">
      <c r="A223" s="10"/>
      <c r="B223" s="2"/>
      <c r="C223" s="7"/>
      <c r="D223" s="7"/>
      <c r="O223" s="2"/>
      <c r="P223" s="2"/>
      <c r="Q223" s="2"/>
      <c r="R223" s="2"/>
      <c r="S223" s="2"/>
      <c r="T223" s="2"/>
    </row>
    <row r="224" spans="1:20" s="1" customFormat="1" ht="10" hidden="1">
      <c r="A224" s="10"/>
      <c r="B224" s="2"/>
      <c r="C224" s="7"/>
      <c r="D224" s="7"/>
      <c r="O224" s="2"/>
      <c r="P224" s="2"/>
      <c r="Q224" s="2"/>
      <c r="R224" s="2"/>
      <c r="S224" s="2"/>
      <c r="T224" s="2"/>
    </row>
    <row r="225" spans="1:20" s="1" customFormat="1" ht="10" hidden="1">
      <c r="A225" s="10"/>
      <c r="B225" s="2"/>
      <c r="C225" s="7"/>
      <c r="D225" s="7"/>
      <c r="O225" s="2"/>
      <c r="P225" s="2"/>
      <c r="Q225" s="2"/>
      <c r="R225" s="2"/>
      <c r="S225" s="2"/>
      <c r="T225" s="2"/>
    </row>
    <row r="226" spans="1:20" s="1" customFormat="1" ht="10" hidden="1">
      <c r="A226" s="10"/>
      <c r="B226" s="2"/>
      <c r="C226" s="7"/>
      <c r="D226" s="7"/>
      <c r="O226" s="2"/>
      <c r="P226" s="2"/>
      <c r="Q226" s="2"/>
      <c r="R226" s="2"/>
      <c r="S226" s="2"/>
      <c r="T226" s="2"/>
    </row>
    <row r="227" spans="1:20" s="1" customFormat="1" ht="10" hidden="1">
      <c r="A227" s="10"/>
      <c r="B227" s="2"/>
      <c r="C227" s="7"/>
      <c r="D227" s="7"/>
      <c r="O227" s="2"/>
      <c r="P227" s="2"/>
      <c r="Q227" s="2"/>
      <c r="R227" s="2"/>
      <c r="S227" s="2"/>
      <c r="T227" s="2"/>
    </row>
    <row r="228" spans="1:20" s="1" customFormat="1" ht="10" hidden="1">
      <c r="A228" s="10"/>
      <c r="B228" s="2"/>
      <c r="C228" s="7"/>
      <c r="D228" s="7"/>
      <c r="O228" s="2"/>
      <c r="P228" s="2"/>
      <c r="Q228" s="2"/>
      <c r="R228" s="2"/>
      <c r="S228" s="2"/>
      <c r="T228" s="2"/>
    </row>
    <row r="229" spans="1:20" s="1" customFormat="1" ht="10" hidden="1">
      <c r="A229" s="10"/>
      <c r="B229" s="2"/>
      <c r="C229" s="7"/>
      <c r="D229" s="7"/>
      <c r="O229" s="2"/>
      <c r="P229" s="2"/>
      <c r="Q229" s="2"/>
      <c r="R229" s="2"/>
      <c r="S229" s="2"/>
      <c r="T229" s="2"/>
    </row>
    <row r="230" spans="1:20" s="1" customFormat="1" ht="10" hidden="1">
      <c r="A230" s="10"/>
      <c r="B230" s="2"/>
      <c r="C230" s="7"/>
      <c r="D230" s="7"/>
      <c r="O230" s="2"/>
      <c r="P230" s="2"/>
      <c r="Q230" s="2"/>
      <c r="R230" s="2"/>
      <c r="S230" s="2"/>
      <c r="T230" s="2"/>
    </row>
    <row r="231" spans="1:20" s="1" customFormat="1" ht="10" hidden="1">
      <c r="A231" s="10"/>
      <c r="B231" s="2"/>
      <c r="C231" s="7"/>
      <c r="D231" s="7"/>
      <c r="O231" s="2"/>
      <c r="P231" s="2"/>
      <c r="Q231" s="2"/>
      <c r="R231" s="2"/>
      <c r="S231" s="2"/>
      <c r="T231" s="2"/>
    </row>
    <row r="232" spans="1:20" s="1" customFormat="1" ht="10" hidden="1">
      <c r="A232" s="10"/>
      <c r="B232" s="2"/>
      <c r="C232" s="7"/>
      <c r="D232" s="7"/>
      <c r="O232" s="2"/>
      <c r="P232" s="2"/>
      <c r="Q232" s="2"/>
      <c r="R232" s="2"/>
      <c r="S232" s="2"/>
      <c r="T232" s="2"/>
    </row>
    <row r="233" spans="1:20" s="1" customFormat="1" ht="10" hidden="1">
      <c r="A233" s="10"/>
      <c r="B233" s="2"/>
      <c r="C233" s="7"/>
      <c r="D233" s="7"/>
      <c r="O233" s="2"/>
      <c r="P233" s="2"/>
      <c r="Q233" s="2"/>
      <c r="R233" s="2"/>
      <c r="S233" s="2"/>
      <c r="T233" s="2"/>
    </row>
    <row r="234" spans="1:20" s="1" customFormat="1" ht="10" hidden="1">
      <c r="A234" s="10"/>
      <c r="B234" s="2"/>
      <c r="C234" s="7"/>
      <c r="D234" s="7"/>
      <c r="O234" s="2"/>
      <c r="P234" s="2"/>
      <c r="Q234" s="2"/>
      <c r="R234" s="2"/>
      <c r="S234" s="2"/>
      <c r="T234" s="2"/>
    </row>
    <row r="235" spans="1:20" s="1" customFormat="1" ht="10" hidden="1">
      <c r="A235" s="10"/>
      <c r="B235" s="2"/>
      <c r="C235" s="7"/>
      <c r="D235" s="7"/>
      <c r="O235" s="2"/>
      <c r="P235" s="2"/>
      <c r="Q235" s="2"/>
      <c r="R235" s="2"/>
      <c r="S235" s="2"/>
      <c r="T235" s="2"/>
    </row>
    <row r="236" spans="1:20" s="1" customFormat="1" ht="10" hidden="1">
      <c r="A236" s="10"/>
      <c r="B236" s="2"/>
      <c r="C236" s="7"/>
      <c r="D236" s="7"/>
      <c r="O236" s="2"/>
      <c r="P236" s="2"/>
      <c r="Q236" s="2"/>
      <c r="R236" s="2"/>
      <c r="S236" s="2"/>
      <c r="T236" s="2"/>
    </row>
    <row r="237" spans="1:20" s="1" customFormat="1" ht="10" hidden="1">
      <c r="A237" s="10"/>
      <c r="B237" s="2"/>
      <c r="C237" s="7"/>
      <c r="D237" s="7"/>
      <c r="O237" s="2"/>
      <c r="P237" s="2"/>
      <c r="Q237" s="2"/>
      <c r="R237" s="2"/>
      <c r="S237" s="2"/>
      <c r="T237" s="2"/>
    </row>
    <row r="238" spans="1:20" s="1" customFormat="1" ht="10" hidden="1">
      <c r="A238" s="10"/>
      <c r="B238" s="2"/>
      <c r="C238" s="7"/>
      <c r="D238" s="7"/>
      <c r="O238" s="2"/>
      <c r="P238" s="2"/>
      <c r="Q238" s="2"/>
      <c r="R238" s="2"/>
      <c r="S238" s="2"/>
      <c r="T238" s="2"/>
    </row>
    <row r="239" spans="1:20" s="1" customFormat="1" ht="10" hidden="1">
      <c r="A239" s="10"/>
      <c r="B239" s="2"/>
      <c r="C239" s="7"/>
      <c r="D239" s="7"/>
      <c r="O239" s="2"/>
      <c r="P239" s="2"/>
      <c r="Q239" s="2"/>
      <c r="R239" s="2"/>
      <c r="S239" s="2"/>
      <c r="T239" s="2"/>
    </row>
    <row r="240" spans="1:20" s="1" customFormat="1" ht="10" hidden="1">
      <c r="A240" s="10"/>
      <c r="B240" s="2"/>
      <c r="C240" s="7"/>
      <c r="D240" s="7"/>
      <c r="O240" s="2"/>
      <c r="P240" s="2"/>
      <c r="Q240" s="2"/>
      <c r="R240" s="2"/>
      <c r="S240" s="2"/>
      <c r="T240" s="2"/>
    </row>
    <row r="241" spans="1:20" s="1" customFormat="1" ht="10" hidden="1">
      <c r="A241" s="10"/>
      <c r="B241" s="2"/>
      <c r="C241" s="7"/>
      <c r="D241" s="7"/>
      <c r="O241" s="2"/>
      <c r="P241" s="2"/>
      <c r="Q241" s="2"/>
      <c r="R241" s="2"/>
      <c r="S241" s="2"/>
      <c r="T241" s="2"/>
    </row>
    <row r="242" spans="1:20" s="1" customFormat="1" ht="10" hidden="1">
      <c r="A242" s="10"/>
      <c r="B242" s="2"/>
      <c r="C242" s="7"/>
      <c r="D242" s="7"/>
      <c r="O242" s="2"/>
      <c r="P242" s="2"/>
      <c r="Q242" s="2"/>
      <c r="R242" s="2"/>
      <c r="S242" s="2"/>
      <c r="T242" s="2"/>
    </row>
    <row r="243" spans="1:20" s="1" customFormat="1" ht="10" hidden="1">
      <c r="A243" s="10"/>
      <c r="B243" s="2"/>
      <c r="C243" s="7"/>
      <c r="D243" s="7"/>
      <c r="O243" s="2"/>
      <c r="P243" s="2"/>
      <c r="Q243" s="2"/>
      <c r="R243" s="2"/>
      <c r="S243" s="2"/>
      <c r="T243" s="2"/>
    </row>
    <row r="244" spans="1:20" s="1" customFormat="1" ht="10" hidden="1">
      <c r="A244" s="10"/>
      <c r="B244" s="2"/>
      <c r="C244" s="7"/>
      <c r="D244" s="7"/>
      <c r="O244" s="2"/>
      <c r="P244" s="2"/>
      <c r="Q244" s="2"/>
      <c r="R244" s="2"/>
      <c r="S244" s="2"/>
      <c r="T244" s="2"/>
    </row>
    <row r="245" spans="1:20" s="1" customFormat="1" ht="10" hidden="1">
      <c r="A245" s="10"/>
      <c r="B245" s="2"/>
      <c r="C245" s="7"/>
      <c r="D245" s="7"/>
      <c r="O245" s="2"/>
      <c r="P245" s="2"/>
      <c r="Q245" s="2"/>
      <c r="R245" s="2"/>
      <c r="S245" s="2"/>
      <c r="T245" s="2"/>
    </row>
    <row r="246" spans="1:20" s="1" customFormat="1" ht="10" hidden="1">
      <c r="A246" s="10"/>
      <c r="B246" s="2"/>
      <c r="C246" s="7"/>
      <c r="D246" s="7"/>
      <c r="O246" s="2"/>
      <c r="P246" s="2"/>
      <c r="Q246" s="2"/>
      <c r="R246" s="2"/>
      <c r="S246" s="2"/>
      <c r="T246" s="2"/>
    </row>
    <row r="247" spans="1:20" s="1" customFormat="1" ht="10" hidden="1">
      <c r="A247" s="10"/>
      <c r="B247" s="2"/>
      <c r="C247" s="7"/>
      <c r="D247" s="7"/>
      <c r="O247" s="2"/>
      <c r="P247" s="2"/>
      <c r="Q247" s="2"/>
      <c r="R247" s="2"/>
      <c r="S247" s="2"/>
      <c r="T247" s="2"/>
    </row>
    <row r="248" spans="1:20" s="1" customFormat="1" ht="10" hidden="1">
      <c r="A248" s="10"/>
      <c r="B248" s="2"/>
      <c r="C248" s="7"/>
      <c r="D248" s="7"/>
      <c r="O248" s="2"/>
      <c r="P248" s="2"/>
      <c r="Q248" s="2"/>
      <c r="R248" s="2"/>
      <c r="S248" s="2"/>
      <c r="T248" s="2"/>
    </row>
    <row r="249" spans="1:20" s="1" customFormat="1" ht="10" hidden="1">
      <c r="A249" s="10"/>
      <c r="B249" s="2"/>
      <c r="C249" s="7"/>
      <c r="D249" s="7"/>
      <c r="O249" s="2"/>
      <c r="P249" s="2"/>
      <c r="Q249" s="2"/>
      <c r="R249" s="2"/>
      <c r="S249" s="2"/>
      <c r="T249" s="2"/>
    </row>
    <row r="250" spans="1:20" s="1" customFormat="1" ht="10" hidden="1">
      <c r="A250" s="10"/>
      <c r="B250" s="2"/>
      <c r="C250" s="7"/>
      <c r="D250" s="7"/>
      <c r="O250" s="2"/>
      <c r="P250" s="2"/>
      <c r="Q250" s="2"/>
      <c r="R250" s="2"/>
      <c r="S250" s="2"/>
      <c r="T250" s="2"/>
    </row>
    <row r="251" spans="1:20" s="1" customFormat="1" ht="10" hidden="1">
      <c r="A251" s="10"/>
      <c r="B251" s="2"/>
      <c r="C251" s="7"/>
      <c r="D251" s="7"/>
      <c r="O251" s="2"/>
      <c r="P251" s="2"/>
      <c r="Q251" s="2"/>
      <c r="R251" s="2"/>
      <c r="S251" s="2"/>
      <c r="T251" s="2"/>
    </row>
    <row r="252" spans="1:20" s="1" customFormat="1" ht="10" hidden="1">
      <c r="A252" s="10"/>
      <c r="B252" s="2"/>
      <c r="C252" s="7"/>
      <c r="D252" s="7"/>
      <c r="O252" s="2"/>
      <c r="P252" s="2"/>
      <c r="Q252" s="2"/>
      <c r="R252" s="2"/>
      <c r="S252" s="2"/>
      <c r="T252" s="2"/>
    </row>
    <row r="253" spans="1:20" s="1" customFormat="1" ht="10" hidden="1">
      <c r="A253" s="10"/>
      <c r="B253" s="2"/>
      <c r="C253" s="7"/>
      <c r="D253" s="7"/>
      <c r="O253" s="2"/>
      <c r="P253" s="2"/>
      <c r="Q253" s="2"/>
      <c r="R253" s="2"/>
      <c r="S253" s="2"/>
      <c r="T253" s="2"/>
    </row>
    <row r="254" spans="1:20" s="1" customFormat="1" ht="10" hidden="1">
      <c r="A254" s="10"/>
      <c r="B254" s="2"/>
      <c r="C254" s="7"/>
      <c r="D254" s="7"/>
      <c r="O254" s="2"/>
      <c r="P254" s="2"/>
      <c r="Q254" s="2"/>
      <c r="R254" s="2"/>
      <c r="S254" s="2"/>
      <c r="T254" s="2"/>
    </row>
    <row r="255" spans="1:20" s="1" customFormat="1" ht="10" hidden="1">
      <c r="A255" s="10"/>
      <c r="B255" s="2"/>
      <c r="C255" s="7"/>
      <c r="D255" s="7"/>
      <c r="O255" s="2"/>
      <c r="P255" s="2"/>
      <c r="Q255" s="2"/>
      <c r="R255" s="2"/>
      <c r="S255" s="2"/>
      <c r="T255" s="2"/>
    </row>
    <row r="256" spans="1:20" s="1" customFormat="1" ht="10" hidden="1">
      <c r="A256" s="10"/>
      <c r="B256" s="2"/>
      <c r="C256" s="7"/>
      <c r="D256" s="7"/>
      <c r="O256" s="2"/>
      <c r="P256" s="2"/>
      <c r="Q256" s="2"/>
      <c r="R256" s="2"/>
      <c r="S256" s="2"/>
      <c r="T256" s="2"/>
    </row>
    <row r="257" spans="1:20" s="1" customFormat="1" ht="10" hidden="1">
      <c r="A257" s="10"/>
      <c r="B257" s="2"/>
      <c r="C257" s="7"/>
      <c r="D257" s="7"/>
      <c r="O257" s="2"/>
      <c r="P257" s="2"/>
      <c r="Q257" s="2"/>
      <c r="R257" s="2"/>
      <c r="S257" s="2"/>
      <c r="T257" s="2"/>
    </row>
    <row r="258" spans="1:20" s="1" customFormat="1" ht="10" hidden="1">
      <c r="A258" s="10"/>
      <c r="B258" s="2"/>
      <c r="C258" s="7"/>
      <c r="D258" s="7"/>
      <c r="O258" s="2"/>
      <c r="P258" s="2"/>
      <c r="Q258" s="2"/>
      <c r="R258" s="2"/>
      <c r="S258" s="2"/>
      <c r="T258" s="2"/>
    </row>
    <row r="259" spans="1:20" s="1" customFormat="1" ht="10" hidden="1">
      <c r="A259" s="10"/>
      <c r="B259" s="2"/>
      <c r="C259" s="7"/>
      <c r="D259" s="7"/>
      <c r="O259" s="2"/>
      <c r="P259" s="2"/>
      <c r="Q259" s="2"/>
      <c r="R259" s="2"/>
      <c r="S259" s="2"/>
      <c r="T259" s="2"/>
    </row>
    <row r="260" spans="1:20" s="1" customFormat="1" ht="10" hidden="1">
      <c r="A260" s="10"/>
      <c r="B260" s="2"/>
      <c r="C260" s="7"/>
      <c r="D260" s="7"/>
      <c r="O260" s="2"/>
      <c r="P260" s="2"/>
      <c r="Q260" s="2"/>
      <c r="R260" s="2"/>
      <c r="S260" s="2"/>
      <c r="T260" s="2"/>
    </row>
    <row r="261" spans="1:20" s="1" customFormat="1" ht="10" hidden="1">
      <c r="A261" s="10"/>
      <c r="B261" s="2"/>
      <c r="C261" s="7"/>
      <c r="D261" s="7"/>
      <c r="O261" s="2"/>
      <c r="P261" s="2"/>
      <c r="Q261" s="2"/>
      <c r="R261" s="2"/>
      <c r="S261" s="2"/>
      <c r="T261" s="2"/>
    </row>
    <row r="262" spans="1:20" s="1" customFormat="1" ht="10" hidden="1">
      <c r="A262" s="10"/>
      <c r="B262" s="2"/>
      <c r="C262" s="7"/>
      <c r="D262" s="7"/>
      <c r="O262" s="2"/>
      <c r="P262" s="2"/>
      <c r="Q262" s="2"/>
      <c r="R262" s="2"/>
      <c r="S262" s="2"/>
      <c r="T262" s="2"/>
    </row>
    <row r="263" spans="1:20" s="1" customFormat="1" ht="10" hidden="1">
      <c r="A263" s="10"/>
      <c r="B263" s="2"/>
      <c r="C263" s="7"/>
      <c r="D263" s="7"/>
      <c r="O263" s="2"/>
      <c r="P263" s="2"/>
      <c r="Q263" s="2"/>
      <c r="R263" s="2"/>
      <c r="S263" s="2"/>
      <c r="T263" s="2"/>
    </row>
    <row r="264" spans="1:20" s="1" customFormat="1" ht="10" hidden="1">
      <c r="A264" s="10"/>
      <c r="B264" s="2"/>
      <c r="C264" s="7"/>
      <c r="D264" s="7"/>
      <c r="O264" s="2"/>
      <c r="P264" s="2"/>
      <c r="Q264" s="2"/>
      <c r="R264" s="2"/>
      <c r="S264" s="2"/>
      <c r="T264" s="2"/>
    </row>
    <row r="265" spans="1:20" s="1" customFormat="1" ht="10" hidden="1">
      <c r="A265" s="10"/>
      <c r="B265" s="2"/>
      <c r="C265" s="7"/>
      <c r="D265" s="7"/>
      <c r="O265" s="2"/>
      <c r="P265" s="2"/>
      <c r="Q265" s="2"/>
      <c r="R265" s="2"/>
      <c r="S265" s="2"/>
      <c r="T265" s="2"/>
    </row>
    <row r="266" spans="1:20" s="1" customFormat="1" ht="10" hidden="1">
      <c r="A266" s="10"/>
      <c r="B266" s="2"/>
      <c r="C266" s="7"/>
      <c r="D266" s="7"/>
      <c r="O266" s="2"/>
      <c r="P266" s="2"/>
      <c r="Q266" s="2"/>
      <c r="R266" s="2"/>
      <c r="S266" s="2"/>
      <c r="T266" s="2"/>
    </row>
    <row r="267" spans="1:20" s="1" customFormat="1" ht="10" hidden="1">
      <c r="A267" s="10"/>
      <c r="B267" s="2"/>
      <c r="C267" s="7"/>
      <c r="D267" s="7"/>
      <c r="O267" s="2"/>
      <c r="P267" s="2"/>
      <c r="Q267" s="2"/>
      <c r="R267" s="2"/>
      <c r="S267" s="2"/>
      <c r="T267" s="2"/>
    </row>
    <row r="268" spans="1:20" s="1" customFormat="1" ht="10" hidden="1">
      <c r="A268" s="10"/>
      <c r="B268" s="2"/>
      <c r="C268" s="7"/>
      <c r="D268" s="7"/>
      <c r="O268" s="2"/>
      <c r="P268" s="2"/>
      <c r="Q268" s="2"/>
      <c r="R268" s="2"/>
      <c r="S268" s="2"/>
      <c r="T268" s="2"/>
    </row>
    <row r="269" spans="1:20" s="1" customFormat="1" ht="10" hidden="1">
      <c r="A269" s="10"/>
      <c r="B269" s="2"/>
      <c r="C269" s="7"/>
      <c r="D269" s="7"/>
      <c r="O269" s="2"/>
      <c r="P269" s="2"/>
      <c r="Q269" s="2"/>
      <c r="R269" s="2"/>
      <c r="S269" s="2"/>
      <c r="T269" s="2"/>
    </row>
    <row r="270" spans="1:20" s="1" customFormat="1" ht="10" hidden="1">
      <c r="A270" s="10"/>
      <c r="B270" s="2"/>
      <c r="C270" s="7"/>
      <c r="D270" s="7"/>
      <c r="O270" s="2"/>
      <c r="P270" s="2"/>
      <c r="Q270" s="2"/>
      <c r="R270" s="2"/>
      <c r="S270" s="2"/>
      <c r="T270" s="2"/>
    </row>
    <row r="271" spans="1:20" s="1" customFormat="1" ht="10" hidden="1">
      <c r="A271" s="10"/>
      <c r="B271" s="2"/>
      <c r="C271" s="7"/>
      <c r="D271" s="7"/>
      <c r="O271" s="2"/>
      <c r="P271" s="2"/>
      <c r="Q271" s="2"/>
      <c r="R271" s="2"/>
      <c r="S271" s="2"/>
      <c r="T271" s="2"/>
    </row>
    <row r="272" spans="1:20" s="1" customFormat="1" ht="10" hidden="1">
      <c r="A272" s="10"/>
      <c r="B272" s="2"/>
      <c r="C272" s="7"/>
      <c r="D272" s="7"/>
      <c r="O272" s="2"/>
      <c r="P272" s="2"/>
      <c r="Q272" s="2"/>
      <c r="R272" s="2"/>
      <c r="S272" s="2"/>
      <c r="T272" s="2"/>
    </row>
    <row r="273" spans="1:20" s="1" customFormat="1" ht="10" hidden="1">
      <c r="A273" s="10"/>
      <c r="B273" s="2"/>
      <c r="C273" s="7"/>
      <c r="D273" s="7"/>
      <c r="O273" s="2"/>
      <c r="P273" s="2"/>
      <c r="Q273" s="2"/>
      <c r="R273" s="2"/>
      <c r="S273" s="2"/>
      <c r="T273" s="2"/>
    </row>
    <row r="274" spans="1:20" s="1" customFormat="1" ht="10" hidden="1">
      <c r="A274" s="10"/>
      <c r="B274" s="2"/>
      <c r="C274" s="7"/>
      <c r="D274" s="7"/>
      <c r="O274" s="2"/>
      <c r="P274" s="2"/>
      <c r="Q274" s="2"/>
      <c r="R274" s="2"/>
      <c r="S274" s="2"/>
      <c r="T274" s="2"/>
    </row>
    <row r="275" spans="1:20" s="1" customFormat="1" ht="10" hidden="1">
      <c r="A275" s="10"/>
      <c r="B275" s="2"/>
      <c r="C275" s="7"/>
      <c r="D275" s="7"/>
      <c r="O275" s="2"/>
      <c r="P275" s="2"/>
      <c r="Q275" s="2"/>
      <c r="R275" s="2"/>
      <c r="S275" s="2"/>
      <c r="T275" s="2"/>
    </row>
    <row r="276" spans="1:20" s="1" customFormat="1" ht="10" hidden="1">
      <c r="A276" s="10"/>
      <c r="B276" s="2"/>
      <c r="C276" s="7"/>
      <c r="D276" s="7"/>
      <c r="O276" s="2"/>
      <c r="P276" s="2"/>
      <c r="Q276" s="2"/>
      <c r="R276" s="2"/>
      <c r="S276" s="2"/>
      <c r="T276" s="2"/>
    </row>
    <row r="277" spans="1:20" s="1" customFormat="1" ht="10" hidden="1">
      <c r="A277" s="10"/>
      <c r="B277" s="2"/>
      <c r="C277" s="7"/>
      <c r="D277" s="7"/>
      <c r="O277" s="2"/>
      <c r="P277" s="2"/>
      <c r="Q277" s="2"/>
      <c r="R277" s="2"/>
      <c r="S277" s="2"/>
      <c r="T277" s="2"/>
    </row>
    <row r="278" spans="1:20" s="1" customFormat="1" ht="10" hidden="1">
      <c r="A278" s="10"/>
      <c r="B278" s="2"/>
      <c r="C278" s="7"/>
      <c r="D278" s="7"/>
      <c r="O278" s="2"/>
      <c r="P278" s="2"/>
      <c r="Q278" s="2"/>
      <c r="R278" s="2"/>
      <c r="S278" s="2"/>
      <c r="T278" s="2"/>
    </row>
    <row r="279" spans="1:20" s="1" customFormat="1" ht="10" hidden="1">
      <c r="A279" s="10"/>
      <c r="B279" s="2"/>
      <c r="C279" s="7"/>
      <c r="D279" s="7"/>
      <c r="O279" s="2"/>
      <c r="P279" s="2"/>
      <c r="Q279" s="2"/>
      <c r="R279" s="2"/>
      <c r="S279" s="2"/>
      <c r="T279" s="2"/>
    </row>
    <row r="280" spans="1:20" s="1" customFormat="1" ht="10" hidden="1">
      <c r="A280" s="10"/>
      <c r="B280" s="2"/>
      <c r="C280" s="7"/>
      <c r="D280" s="7"/>
      <c r="O280" s="2"/>
      <c r="P280" s="2"/>
      <c r="Q280" s="2"/>
      <c r="R280" s="2"/>
      <c r="S280" s="2"/>
      <c r="T280" s="2"/>
    </row>
    <row r="281" spans="1:20" s="1" customFormat="1" ht="10" hidden="1">
      <c r="A281" s="10"/>
      <c r="B281" s="2"/>
      <c r="C281" s="7"/>
      <c r="D281" s="7"/>
      <c r="O281" s="2"/>
      <c r="P281" s="2"/>
      <c r="Q281" s="2"/>
      <c r="R281" s="2"/>
      <c r="S281" s="2"/>
      <c r="T281" s="2"/>
    </row>
    <row r="282" spans="1:20" s="1" customFormat="1" ht="10" hidden="1">
      <c r="A282" s="10"/>
      <c r="B282" s="2"/>
      <c r="C282" s="7"/>
      <c r="D282" s="7"/>
      <c r="O282" s="2"/>
      <c r="P282" s="2"/>
      <c r="Q282" s="2"/>
      <c r="R282" s="2"/>
      <c r="S282" s="2"/>
      <c r="T282" s="2"/>
    </row>
    <row r="283" spans="1:20" s="1" customFormat="1" ht="10" hidden="1">
      <c r="A283" s="10"/>
      <c r="B283" s="2"/>
      <c r="C283" s="7"/>
      <c r="D283" s="7"/>
      <c r="O283" s="2"/>
      <c r="P283" s="2"/>
      <c r="Q283" s="2"/>
      <c r="R283" s="2"/>
      <c r="S283" s="2"/>
      <c r="T283" s="2"/>
    </row>
    <row r="284" spans="1:20" s="1" customFormat="1" ht="10" hidden="1">
      <c r="A284" s="10"/>
      <c r="B284" s="2"/>
      <c r="C284" s="7"/>
      <c r="D284" s="7"/>
      <c r="O284" s="2"/>
      <c r="P284" s="2"/>
      <c r="Q284" s="2"/>
      <c r="R284" s="2"/>
      <c r="S284" s="2"/>
      <c r="T284" s="2"/>
    </row>
    <row r="285" spans="1:20" s="1" customFormat="1" ht="10" hidden="1">
      <c r="A285" s="10"/>
      <c r="B285" s="2"/>
      <c r="C285" s="7"/>
      <c r="D285" s="7"/>
      <c r="O285" s="2"/>
      <c r="P285" s="2"/>
      <c r="Q285" s="2"/>
      <c r="R285" s="2"/>
      <c r="S285" s="2"/>
      <c r="T285" s="2"/>
    </row>
    <row r="286" spans="1:20" s="1" customFormat="1" ht="10" hidden="1">
      <c r="A286" s="10"/>
      <c r="B286" s="2"/>
      <c r="C286" s="7"/>
      <c r="D286" s="7"/>
      <c r="O286" s="2"/>
      <c r="P286" s="2"/>
      <c r="Q286" s="2"/>
      <c r="R286" s="2"/>
      <c r="S286" s="2"/>
      <c r="T286" s="2"/>
    </row>
    <row r="287" spans="1:20" s="1" customFormat="1" ht="10" hidden="1">
      <c r="A287" s="10"/>
      <c r="B287" s="2"/>
      <c r="C287" s="7"/>
      <c r="D287" s="7"/>
      <c r="O287" s="2"/>
      <c r="P287" s="2"/>
      <c r="Q287" s="2"/>
      <c r="R287" s="2"/>
      <c r="S287" s="2"/>
      <c r="T287" s="2"/>
    </row>
    <row r="288" spans="1:20" s="1" customFormat="1" ht="10" hidden="1">
      <c r="A288" s="10"/>
      <c r="B288" s="2"/>
      <c r="C288" s="7"/>
      <c r="D288" s="7"/>
      <c r="O288" s="2"/>
      <c r="P288" s="2"/>
      <c r="Q288" s="2"/>
      <c r="R288" s="2"/>
      <c r="S288" s="2"/>
      <c r="T288" s="2"/>
    </row>
    <row r="289" spans="1:20" s="1" customFormat="1" ht="10" hidden="1">
      <c r="A289" s="10"/>
      <c r="B289" s="2"/>
      <c r="C289" s="7"/>
      <c r="D289" s="7"/>
      <c r="O289" s="2"/>
      <c r="P289" s="2"/>
      <c r="Q289" s="2"/>
      <c r="R289" s="2"/>
      <c r="S289" s="2"/>
      <c r="T289" s="2"/>
    </row>
    <row r="290" spans="1:20" s="1" customFormat="1" ht="10" hidden="1">
      <c r="A290" s="10"/>
      <c r="B290" s="2"/>
      <c r="C290" s="7"/>
      <c r="D290" s="7"/>
      <c r="O290" s="2"/>
      <c r="P290" s="2"/>
      <c r="Q290" s="2"/>
      <c r="R290" s="2"/>
      <c r="S290" s="2"/>
      <c r="T290" s="2"/>
    </row>
    <row r="291" spans="1:20" s="1" customFormat="1" ht="10" hidden="1">
      <c r="A291" s="10"/>
      <c r="B291" s="2"/>
      <c r="C291" s="7"/>
      <c r="D291" s="7"/>
      <c r="O291" s="2"/>
      <c r="P291" s="2"/>
      <c r="Q291" s="2"/>
      <c r="R291" s="2"/>
      <c r="S291" s="2"/>
      <c r="T291" s="2"/>
    </row>
    <row r="292" spans="1:20" s="1" customFormat="1" ht="10" hidden="1">
      <c r="A292" s="10"/>
      <c r="B292" s="2"/>
      <c r="C292" s="7"/>
      <c r="D292" s="7"/>
      <c r="O292" s="2"/>
      <c r="P292" s="2"/>
      <c r="Q292" s="2"/>
      <c r="R292" s="2"/>
      <c r="S292" s="2"/>
      <c r="T292" s="2"/>
    </row>
    <row r="293" spans="1:20" s="1" customFormat="1" ht="10" hidden="1">
      <c r="A293" s="10"/>
      <c r="B293" s="2"/>
      <c r="C293" s="7"/>
      <c r="D293" s="7"/>
      <c r="O293" s="2"/>
      <c r="P293" s="2"/>
      <c r="Q293" s="2"/>
      <c r="R293" s="2"/>
      <c r="S293" s="2"/>
      <c r="T293" s="2"/>
    </row>
    <row r="294" spans="1:20" s="1" customFormat="1" ht="10" hidden="1">
      <c r="A294" s="10"/>
      <c r="B294" s="2"/>
      <c r="C294" s="7"/>
      <c r="D294" s="7"/>
      <c r="O294" s="2"/>
      <c r="P294" s="2"/>
      <c r="Q294" s="2"/>
      <c r="R294" s="2"/>
      <c r="S294" s="2"/>
      <c r="T294" s="2"/>
    </row>
    <row r="295" spans="1:20" s="1" customFormat="1" ht="10" hidden="1">
      <c r="A295" s="10"/>
      <c r="B295" s="2"/>
      <c r="C295" s="7"/>
      <c r="D295" s="7"/>
      <c r="O295" s="2"/>
      <c r="P295" s="2"/>
      <c r="Q295" s="2"/>
      <c r="R295" s="2"/>
      <c r="S295" s="2"/>
      <c r="T295" s="2"/>
    </row>
    <row r="296" spans="1:20" s="1" customFormat="1" ht="10" hidden="1">
      <c r="A296" s="10"/>
      <c r="B296" s="2"/>
      <c r="C296" s="7"/>
      <c r="D296" s="7"/>
      <c r="O296" s="2"/>
      <c r="P296" s="2"/>
      <c r="Q296" s="2"/>
      <c r="R296" s="2"/>
      <c r="S296" s="2"/>
      <c r="T296" s="2"/>
    </row>
    <row r="297" spans="1:20" s="1" customFormat="1" ht="10" hidden="1">
      <c r="A297" s="10"/>
      <c r="B297" s="2"/>
      <c r="C297" s="7"/>
      <c r="D297" s="7"/>
      <c r="O297" s="2"/>
      <c r="P297" s="2"/>
      <c r="Q297" s="2"/>
      <c r="R297" s="2"/>
      <c r="S297" s="2"/>
      <c r="T297" s="2"/>
    </row>
    <row r="298" spans="1:20" s="1" customFormat="1" ht="10" hidden="1">
      <c r="A298" s="10"/>
      <c r="B298" s="2"/>
      <c r="C298" s="7"/>
      <c r="D298" s="7"/>
      <c r="O298" s="2"/>
      <c r="P298" s="2"/>
      <c r="Q298" s="2"/>
      <c r="R298" s="2"/>
      <c r="S298" s="2"/>
      <c r="T298" s="2"/>
    </row>
    <row r="299" spans="1:20" s="1" customFormat="1" ht="10" hidden="1">
      <c r="A299" s="10"/>
      <c r="B299" s="2"/>
      <c r="C299" s="7"/>
      <c r="D299" s="7"/>
      <c r="O299" s="2"/>
      <c r="P299" s="2"/>
      <c r="Q299" s="2"/>
      <c r="R299" s="2"/>
      <c r="S299" s="2"/>
      <c r="T299" s="2"/>
    </row>
    <row r="300" spans="1:20" s="1" customFormat="1" ht="10" hidden="1">
      <c r="A300" s="10"/>
      <c r="B300" s="2"/>
      <c r="C300" s="7"/>
      <c r="D300" s="7"/>
      <c r="O300" s="2"/>
      <c r="P300" s="2"/>
      <c r="Q300" s="2"/>
      <c r="R300" s="2"/>
      <c r="S300" s="2"/>
      <c r="T300" s="2"/>
    </row>
    <row r="301" spans="1:20" s="1" customFormat="1" ht="10" hidden="1">
      <c r="A301" s="10"/>
      <c r="B301" s="2"/>
      <c r="C301" s="7"/>
      <c r="D301" s="7"/>
      <c r="O301" s="2"/>
      <c r="P301" s="2"/>
      <c r="Q301" s="2"/>
      <c r="R301" s="2"/>
      <c r="S301" s="2"/>
      <c r="T301" s="2"/>
    </row>
    <row r="302" spans="1:20" s="1" customFormat="1" ht="10" hidden="1">
      <c r="A302" s="10"/>
      <c r="B302" s="2"/>
      <c r="C302" s="7"/>
      <c r="D302" s="7"/>
      <c r="O302" s="2"/>
      <c r="P302" s="2"/>
      <c r="Q302" s="2"/>
      <c r="R302" s="2"/>
      <c r="S302" s="2"/>
      <c r="T302" s="2"/>
    </row>
    <row r="303" spans="1:20" s="1" customFormat="1" ht="10" hidden="1">
      <c r="A303" s="10"/>
      <c r="B303" s="2"/>
      <c r="C303" s="7"/>
      <c r="D303" s="7"/>
      <c r="O303" s="2"/>
      <c r="P303" s="2"/>
      <c r="Q303" s="2"/>
      <c r="R303" s="2"/>
      <c r="S303" s="2"/>
      <c r="T303" s="2"/>
    </row>
    <row r="304" spans="1:20" s="1" customFormat="1" ht="10" hidden="1">
      <c r="A304" s="10"/>
      <c r="B304" s="2"/>
      <c r="C304" s="7"/>
      <c r="D304" s="7"/>
      <c r="O304" s="2"/>
      <c r="P304" s="2"/>
      <c r="Q304" s="2"/>
      <c r="R304" s="2"/>
      <c r="S304" s="2"/>
      <c r="T304" s="2"/>
    </row>
    <row r="305" spans="1:20" s="1" customFormat="1" ht="10" hidden="1">
      <c r="A305" s="10"/>
      <c r="B305" s="2"/>
      <c r="C305" s="7"/>
      <c r="D305" s="7"/>
      <c r="O305" s="2"/>
      <c r="P305" s="2"/>
      <c r="Q305" s="2"/>
      <c r="R305" s="2"/>
      <c r="S305" s="2"/>
      <c r="T305" s="2"/>
    </row>
    <row r="306" spans="1:20" s="1" customFormat="1" ht="10" hidden="1">
      <c r="A306" s="10"/>
      <c r="B306" s="2"/>
      <c r="C306" s="7"/>
      <c r="D306" s="7"/>
      <c r="O306" s="2"/>
      <c r="P306" s="2"/>
      <c r="Q306" s="2"/>
      <c r="R306" s="2"/>
      <c r="S306" s="2"/>
      <c r="T306" s="2"/>
    </row>
    <row r="307" spans="1:20" s="1" customFormat="1" ht="10" hidden="1">
      <c r="A307" s="10"/>
      <c r="B307" s="2"/>
      <c r="C307" s="7"/>
      <c r="D307" s="7"/>
      <c r="O307" s="2"/>
      <c r="P307" s="2"/>
      <c r="Q307" s="2"/>
      <c r="R307" s="2"/>
      <c r="S307" s="2"/>
      <c r="T307" s="2"/>
    </row>
    <row r="308" spans="1:20" s="1" customFormat="1" ht="10" hidden="1">
      <c r="A308" s="10"/>
      <c r="B308" s="2"/>
      <c r="C308" s="7"/>
      <c r="D308" s="7"/>
      <c r="O308" s="2"/>
      <c r="P308" s="2"/>
      <c r="Q308" s="2"/>
      <c r="R308" s="2"/>
      <c r="S308" s="2"/>
      <c r="T308" s="2"/>
    </row>
    <row r="309" spans="1:20" s="1" customFormat="1" ht="10" hidden="1">
      <c r="A309" s="10"/>
      <c r="B309" s="2"/>
      <c r="C309" s="7"/>
      <c r="D309" s="7"/>
      <c r="O309" s="2"/>
      <c r="P309" s="2"/>
      <c r="Q309" s="2"/>
      <c r="R309" s="2"/>
      <c r="S309" s="2"/>
      <c r="T309" s="2"/>
    </row>
    <row r="310" spans="1:20" s="1" customFormat="1" ht="10" hidden="1">
      <c r="A310" s="10"/>
      <c r="B310" s="2"/>
      <c r="C310" s="7"/>
      <c r="D310" s="7"/>
      <c r="O310" s="2"/>
      <c r="P310" s="2"/>
      <c r="Q310" s="2"/>
      <c r="R310" s="2"/>
      <c r="S310" s="2"/>
      <c r="T310" s="2"/>
    </row>
    <row r="311" spans="1:20" s="1" customFormat="1" ht="10" hidden="1">
      <c r="A311" s="10"/>
      <c r="B311" s="2"/>
      <c r="C311" s="7"/>
      <c r="D311" s="7"/>
      <c r="O311" s="2"/>
      <c r="P311" s="2"/>
      <c r="Q311" s="2"/>
      <c r="R311" s="2"/>
      <c r="S311" s="2"/>
      <c r="T311" s="2"/>
    </row>
    <row r="312" spans="1:20" s="1" customFormat="1" ht="10" hidden="1">
      <c r="A312" s="10"/>
      <c r="B312" s="2"/>
      <c r="C312" s="7"/>
      <c r="D312" s="7"/>
      <c r="O312" s="2"/>
      <c r="P312" s="2"/>
      <c r="Q312" s="2"/>
      <c r="R312" s="2"/>
      <c r="S312" s="2"/>
      <c r="T312" s="2"/>
    </row>
    <row r="313" spans="1:20" s="1" customFormat="1" ht="10" hidden="1">
      <c r="A313" s="10"/>
      <c r="B313" s="2"/>
      <c r="C313" s="7"/>
      <c r="D313" s="7"/>
      <c r="O313" s="2"/>
      <c r="P313" s="2"/>
      <c r="Q313" s="2"/>
      <c r="R313" s="2"/>
      <c r="S313" s="2"/>
      <c r="T313" s="2"/>
    </row>
    <row r="314" spans="1:20" s="1" customFormat="1" ht="10" hidden="1">
      <c r="A314" s="10"/>
      <c r="B314" s="2"/>
      <c r="C314" s="7"/>
      <c r="D314" s="7"/>
      <c r="O314" s="2"/>
      <c r="P314" s="2"/>
      <c r="Q314" s="2"/>
      <c r="R314" s="2"/>
      <c r="S314" s="2"/>
      <c r="T314" s="2"/>
    </row>
    <row r="315" spans="1:20" s="1" customFormat="1" ht="10" hidden="1">
      <c r="A315" s="10"/>
      <c r="B315" s="2"/>
      <c r="C315" s="7"/>
      <c r="D315" s="7"/>
      <c r="O315" s="2"/>
      <c r="P315" s="2"/>
      <c r="Q315" s="2"/>
      <c r="R315" s="2"/>
      <c r="S315" s="2"/>
      <c r="T315" s="2"/>
    </row>
    <row r="316" spans="1:20" s="1" customFormat="1" ht="10" hidden="1">
      <c r="A316" s="10"/>
      <c r="B316" s="2"/>
      <c r="C316" s="7"/>
      <c r="D316" s="7"/>
      <c r="O316" s="2"/>
      <c r="P316" s="2"/>
      <c r="Q316" s="2"/>
      <c r="R316" s="2"/>
      <c r="S316" s="2"/>
      <c r="T316" s="2"/>
    </row>
    <row r="317" spans="1:20" s="1" customFormat="1" ht="10" hidden="1">
      <c r="A317" s="10"/>
      <c r="B317" s="2"/>
      <c r="C317" s="7"/>
      <c r="D317" s="7"/>
      <c r="O317" s="2"/>
      <c r="P317" s="2"/>
      <c r="Q317" s="2"/>
      <c r="R317" s="2"/>
      <c r="S317" s="2"/>
      <c r="T317" s="2"/>
    </row>
    <row r="318" spans="1:20" s="1" customFormat="1" ht="10" hidden="1">
      <c r="A318" s="10"/>
      <c r="B318" s="2"/>
      <c r="C318" s="7"/>
      <c r="D318" s="7"/>
      <c r="O318" s="2"/>
      <c r="P318" s="2"/>
      <c r="Q318" s="2"/>
      <c r="R318" s="2"/>
      <c r="S318" s="2"/>
      <c r="T318" s="2"/>
    </row>
    <row r="319" spans="1:20" s="1" customFormat="1" ht="10" hidden="1">
      <c r="A319" s="10"/>
      <c r="B319" s="2"/>
      <c r="C319" s="7"/>
      <c r="D319" s="7"/>
      <c r="O319" s="2"/>
      <c r="P319" s="2"/>
      <c r="Q319" s="2"/>
      <c r="R319" s="2"/>
      <c r="S319" s="2"/>
      <c r="T319" s="2"/>
    </row>
    <row r="320" spans="1:20" s="1" customFormat="1" ht="10" hidden="1">
      <c r="A320" s="10"/>
      <c r="B320" s="2"/>
      <c r="C320" s="7"/>
      <c r="D320" s="7"/>
      <c r="O320" s="2"/>
      <c r="P320" s="2"/>
      <c r="Q320" s="2"/>
      <c r="R320" s="2"/>
      <c r="S320" s="2"/>
      <c r="T320" s="2"/>
    </row>
    <row r="321" spans="1:20" s="1" customFormat="1" ht="10" hidden="1">
      <c r="A321" s="10"/>
      <c r="B321" s="2"/>
      <c r="C321" s="7"/>
      <c r="D321" s="7"/>
      <c r="O321" s="2"/>
      <c r="P321" s="2"/>
      <c r="Q321" s="2"/>
      <c r="R321" s="2"/>
      <c r="S321" s="2"/>
      <c r="T321" s="2"/>
    </row>
    <row r="322" spans="1:20" s="1" customFormat="1" ht="10" hidden="1">
      <c r="A322" s="10"/>
      <c r="B322" s="2"/>
      <c r="C322" s="7"/>
      <c r="D322" s="7"/>
      <c r="O322" s="2"/>
      <c r="P322" s="2"/>
      <c r="Q322" s="2"/>
      <c r="R322" s="2"/>
      <c r="S322" s="2"/>
      <c r="T322" s="2"/>
    </row>
    <row r="323" spans="1:20" s="1" customFormat="1" ht="10" hidden="1">
      <c r="A323" s="10"/>
      <c r="B323" s="2"/>
      <c r="C323" s="7"/>
      <c r="D323" s="7"/>
      <c r="O323" s="2"/>
      <c r="P323" s="2"/>
      <c r="Q323" s="2"/>
      <c r="R323" s="2"/>
      <c r="S323" s="2"/>
      <c r="T323" s="2"/>
    </row>
    <row r="324" spans="1:20" s="1" customFormat="1" ht="10" hidden="1">
      <c r="A324" s="10"/>
      <c r="B324" s="2"/>
      <c r="C324" s="7"/>
      <c r="D324" s="7"/>
      <c r="O324" s="2"/>
      <c r="P324" s="2"/>
      <c r="Q324" s="2"/>
      <c r="R324" s="2"/>
      <c r="S324" s="2"/>
      <c r="T324" s="2"/>
    </row>
    <row r="325" spans="1:20" s="1" customFormat="1" ht="10" hidden="1">
      <c r="A325" s="10"/>
      <c r="B325" s="2"/>
      <c r="C325" s="7"/>
      <c r="D325" s="7"/>
      <c r="O325" s="2"/>
      <c r="P325" s="2"/>
      <c r="Q325" s="2"/>
      <c r="R325" s="2"/>
      <c r="S325" s="2"/>
      <c r="T325" s="2"/>
    </row>
    <row r="326" spans="1:20" s="1" customFormat="1" ht="10" hidden="1">
      <c r="A326" s="10"/>
      <c r="B326" s="2"/>
      <c r="C326" s="7"/>
      <c r="D326" s="7"/>
      <c r="O326" s="2"/>
      <c r="P326" s="2"/>
      <c r="Q326" s="2"/>
      <c r="R326" s="2"/>
      <c r="S326" s="2"/>
      <c r="T326" s="2"/>
    </row>
    <row r="327" spans="1:20" s="1" customFormat="1" ht="10" hidden="1">
      <c r="A327" s="10"/>
      <c r="B327" s="2"/>
      <c r="C327" s="7"/>
      <c r="D327" s="7"/>
      <c r="O327" s="2"/>
      <c r="P327" s="2"/>
      <c r="Q327" s="2"/>
      <c r="R327" s="2"/>
      <c r="S327" s="2"/>
      <c r="T327" s="2"/>
    </row>
    <row r="328" spans="1:20" s="1" customFormat="1" ht="10" hidden="1">
      <c r="A328" s="10"/>
      <c r="B328" s="2"/>
      <c r="C328" s="7"/>
      <c r="D328" s="7"/>
      <c r="O328" s="2"/>
      <c r="P328" s="2"/>
      <c r="Q328" s="2"/>
      <c r="R328" s="2"/>
      <c r="S328" s="2"/>
      <c r="T328" s="2"/>
    </row>
    <row r="329" spans="1:20" s="1" customFormat="1" ht="10" hidden="1">
      <c r="A329" s="10"/>
      <c r="B329" s="2"/>
      <c r="C329" s="7"/>
      <c r="D329" s="7"/>
      <c r="O329" s="2"/>
      <c r="P329" s="2"/>
      <c r="Q329" s="2"/>
      <c r="R329" s="2"/>
      <c r="S329" s="2"/>
      <c r="T329" s="2"/>
    </row>
    <row r="330" spans="1:20" s="1" customFormat="1" ht="10" hidden="1">
      <c r="A330" s="10"/>
      <c r="B330" s="2"/>
      <c r="C330" s="7"/>
      <c r="D330" s="7"/>
      <c r="O330" s="2"/>
      <c r="P330" s="2"/>
      <c r="Q330" s="2"/>
      <c r="R330" s="2"/>
      <c r="S330" s="2"/>
      <c r="T330" s="2"/>
    </row>
    <row r="331" spans="1:20" s="1" customFormat="1" ht="10" hidden="1">
      <c r="A331" s="10"/>
      <c r="B331" s="2"/>
      <c r="C331" s="7"/>
      <c r="D331" s="7"/>
      <c r="O331" s="2"/>
      <c r="P331" s="2"/>
      <c r="Q331" s="2"/>
      <c r="R331" s="2"/>
      <c r="S331" s="2"/>
      <c r="T331" s="2"/>
    </row>
    <row r="332" spans="1:20" s="1" customFormat="1" ht="10" hidden="1">
      <c r="A332" s="10"/>
      <c r="B332" s="2"/>
      <c r="C332" s="7"/>
      <c r="D332" s="7"/>
      <c r="O332" s="2"/>
      <c r="P332" s="2"/>
      <c r="Q332" s="2"/>
      <c r="R332" s="2"/>
      <c r="S332" s="2"/>
      <c r="T332" s="2"/>
    </row>
    <row r="333" spans="1:20" s="1" customFormat="1" ht="10" hidden="1">
      <c r="A333" s="10"/>
      <c r="B333" s="2"/>
      <c r="C333" s="7"/>
      <c r="D333" s="7"/>
      <c r="O333" s="2"/>
      <c r="P333" s="2"/>
      <c r="Q333" s="2"/>
      <c r="R333" s="2"/>
      <c r="S333" s="2"/>
      <c r="T333" s="2"/>
    </row>
    <row r="334" spans="1:20" s="1" customFormat="1" ht="10" hidden="1">
      <c r="A334" s="10"/>
      <c r="B334" s="2"/>
      <c r="C334" s="7"/>
      <c r="D334" s="7"/>
      <c r="O334" s="2"/>
      <c r="P334" s="2"/>
      <c r="Q334" s="2"/>
      <c r="R334" s="2"/>
      <c r="S334" s="2"/>
      <c r="T334" s="2"/>
    </row>
    <row r="335" spans="1:20" s="1" customFormat="1" ht="10" hidden="1">
      <c r="A335" s="10"/>
      <c r="B335" s="2"/>
      <c r="C335" s="7"/>
      <c r="D335" s="7"/>
      <c r="O335" s="2"/>
      <c r="P335" s="2"/>
      <c r="Q335" s="2"/>
      <c r="R335" s="2"/>
      <c r="S335" s="2"/>
      <c r="T335" s="2"/>
    </row>
    <row r="336" spans="1:20" s="1" customFormat="1" ht="10" hidden="1">
      <c r="A336" s="10"/>
      <c r="B336" s="2"/>
      <c r="C336" s="7"/>
      <c r="D336" s="7"/>
      <c r="O336" s="2"/>
      <c r="P336" s="2"/>
      <c r="Q336" s="2"/>
      <c r="R336" s="2"/>
      <c r="S336" s="2"/>
      <c r="T336" s="2"/>
    </row>
    <row r="337" spans="1:26" s="1" customFormat="1" ht="10" hidden="1">
      <c r="A337" s="10"/>
      <c r="B337" s="2"/>
      <c r="C337" s="7"/>
      <c r="D337" s="7"/>
      <c r="O337" s="2"/>
      <c r="P337" s="2"/>
      <c r="Q337" s="2"/>
      <c r="R337" s="2"/>
      <c r="S337" s="2"/>
      <c r="T337" s="2"/>
    </row>
    <row r="338" spans="1:26" s="1" customFormat="1" ht="10" hidden="1">
      <c r="A338" s="10"/>
      <c r="B338" s="2"/>
      <c r="C338" s="7"/>
      <c r="D338" s="7"/>
      <c r="O338" s="2"/>
      <c r="P338" s="2"/>
      <c r="Q338" s="2"/>
      <c r="R338" s="2"/>
      <c r="S338" s="2"/>
      <c r="T338" s="2"/>
      <c r="U338" s="2"/>
      <c r="V338" s="2"/>
      <c r="W338" s="2"/>
      <c r="X338" s="2"/>
      <c r="Y338" s="2"/>
      <c r="Z338" s="2"/>
    </row>
    <row r="339" spans="1:26" s="1" customFormat="1" ht="10" hidden="1">
      <c r="A339" s="10"/>
      <c r="B339" s="2"/>
      <c r="C339" s="7"/>
      <c r="D339" s="7"/>
      <c r="O339" s="2"/>
      <c r="P339" s="2"/>
      <c r="Q339" s="2"/>
      <c r="R339" s="2"/>
      <c r="S339" s="2"/>
      <c r="T339" s="2"/>
      <c r="U339" s="2"/>
      <c r="V339" s="2"/>
      <c r="W339" s="2"/>
      <c r="X339" s="2"/>
      <c r="Y339" s="2"/>
      <c r="Z339" s="2"/>
    </row>
    <row r="340" spans="1:26" s="1" customFormat="1" ht="10" hidden="1">
      <c r="A340" s="10"/>
      <c r="B340" s="2"/>
      <c r="C340" s="7"/>
      <c r="D340" s="7"/>
      <c r="O340" s="2"/>
      <c r="P340" s="2"/>
      <c r="Q340" s="2"/>
      <c r="R340" s="2"/>
      <c r="S340" s="2"/>
      <c r="T340" s="2"/>
      <c r="U340" s="2"/>
      <c r="V340" s="2"/>
      <c r="W340" s="2"/>
      <c r="X340" s="2"/>
      <c r="Y340" s="2"/>
      <c r="Z340" s="2"/>
    </row>
    <row r="341" spans="1:26" s="1" customFormat="1" ht="10" hidden="1">
      <c r="A341" s="10"/>
      <c r="B341" s="2"/>
      <c r="C341" s="7"/>
      <c r="D341" s="7"/>
      <c r="O341" s="2"/>
      <c r="P341" s="2"/>
      <c r="Q341" s="2"/>
      <c r="R341" s="2"/>
      <c r="S341" s="2"/>
      <c r="T341" s="2"/>
      <c r="U341" s="2"/>
      <c r="V341" s="2"/>
      <c r="W341" s="2"/>
      <c r="X341" s="2"/>
      <c r="Y341" s="2"/>
      <c r="Z341" s="2"/>
    </row>
    <row r="342" spans="1:26" s="1" customFormat="1" ht="10" hidden="1">
      <c r="A342" s="10"/>
      <c r="B342" s="2"/>
      <c r="C342" s="7"/>
      <c r="D342" s="7"/>
      <c r="O342" s="2"/>
      <c r="P342" s="2"/>
      <c r="Q342" s="2"/>
      <c r="R342" s="2"/>
      <c r="S342" s="2"/>
      <c r="T342" s="2"/>
      <c r="U342" s="2"/>
      <c r="V342" s="2"/>
      <c r="W342" s="2"/>
      <c r="X342" s="2"/>
      <c r="Y342" s="2"/>
      <c r="Z342" s="2"/>
    </row>
    <row r="343" spans="1:26" s="1" customFormat="1" ht="10" hidden="1">
      <c r="A343" s="10"/>
      <c r="B343" s="2"/>
      <c r="C343" s="7"/>
      <c r="D343" s="7"/>
      <c r="O343" s="2"/>
      <c r="P343" s="2"/>
      <c r="Q343" s="2"/>
      <c r="R343" s="2"/>
      <c r="S343" s="2"/>
      <c r="T343" s="2"/>
      <c r="U343" s="2"/>
      <c r="V343" s="2"/>
      <c r="W343" s="2"/>
      <c r="X343" s="2"/>
      <c r="Y343" s="2"/>
      <c r="Z343" s="2"/>
    </row>
    <row r="344" spans="1:26" s="1" customFormat="1" ht="10" hidden="1">
      <c r="A344" s="10"/>
      <c r="B344" s="2"/>
      <c r="C344" s="7"/>
      <c r="D344" s="7"/>
      <c r="O344" s="2"/>
      <c r="P344" s="2"/>
      <c r="Q344" s="2"/>
      <c r="R344" s="2"/>
      <c r="S344" s="2"/>
      <c r="T344" s="2"/>
      <c r="U344" s="2"/>
      <c r="V344" s="2"/>
      <c r="W344" s="2"/>
      <c r="X344" s="2"/>
      <c r="Y344" s="2"/>
      <c r="Z344" s="2"/>
    </row>
    <row r="345" spans="1:26" s="1" customFormat="1" ht="10" hidden="1">
      <c r="A345" s="10"/>
      <c r="B345" s="2"/>
      <c r="C345" s="7"/>
      <c r="D345" s="7"/>
      <c r="O345" s="2"/>
      <c r="P345" s="2"/>
      <c r="Q345" s="2"/>
      <c r="R345" s="2"/>
      <c r="S345" s="2"/>
      <c r="T345" s="2"/>
      <c r="U345" s="2"/>
      <c r="V345" s="2"/>
      <c r="W345" s="2"/>
      <c r="X345" s="2"/>
      <c r="Y345" s="2"/>
      <c r="Z345" s="2"/>
    </row>
    <row r="346" spans="1:26" s="1" customFormat="1" ht="10" hidden="1">
      <c r="A346" s="10"/>
      <c r="B346" s="2"/>
      <c r="C346" s="7"/>
      <c r="D346" s="7"/>
      <c r="O346" s="2"/>
      <c r="P346" s="2"/>
      <c r="Q346" s="2"/>
      <c r="R346" s="2"/>
      <c r="S346" s="2"/>
      <c r="T346" s="2"/>
      <c r="U346" s="2"/>
      <c r="V346" s="2"/>
      <c r="W346" s="2"/>
      <c r="X346" s="2"/>
      <c r="Y346" s="2"/>
      <c r="Z346" s="2"/>
    </row>
    <row r="347" spans="1:26" s="1" customFormat="1" ht="10" hidden="1">
      <c r="A347" s="10"/>
      <c r="B347" s="2"/>
      <c r="C347" s="7"/>
      <c r="D347" s="7"/>
      <c r="O347" s="2"/>
      <c r="P347" s="2"/>
      <c r="Q347" s="2"/>
      <c r="R347" s="2"/>
      <c r="S347" s="2"/>
      <c r="T347" s="2"/>
      <c r="U347" s="2"/>
      <c r="V347" s="2"/>
      <c r="W347" s="2"/>
      <c r="X347" s="2"/>
      <c r="Y347" s="2"/>
      <c r="Z347" s="2"/>
    </row>
  </sheetData>
  <sheetProtection sheet="1" objects="1" scenarios="1"/>
  <protectedRanges>
    <protectedRange sqref="I3:L53 A3:G53" name="UserEdit_231"/>
  </protectedRanges>
  <mergeCells count="8">
    <mergeCell ref="N55:O55"/>
    <mergeCell ref="P55:Q55"/>
    <mergeCell ref="A1:D1"/>
    <mergeCell ref="E1:H1"/>
    <mergeCell ref="I1:M1"/>
    <mergeCell ref="O1:Q1"/>
    <mergeCell ref="N54:O54"/>
    <mergeCell ref="P54:Q54"/>
  </mergeCells>
  <conditionalFormatting sqref="B3:B53">
    <cfRule type="expression" dxfId="56" priority="15">
      <formula>ISNUMBER(A3)</formula>
    </cfRule>
  </conditionalFormatting>
  <conditionalFormatting sqref="B3:D53">
    <cfRule type="expression" dxfId="55" priority="10">
      <formula>ISTEXT(B3)</formula>
    </cfRule>
  </conditionalFormatting>
  <conditionalFormatting sqref="C3:C53">
    <cfRule type="expression" dxfId="54" priority="13">
      <formula>ISNUMBER(A3)</formula>
    </cfRule>
  </conditionalFormatting>
  <conditionalFormatting sqref="D3:D53">
    <cfRule type="expression" dxfId="53" priority="11">
      <formula>ISNUMBER(A3)</formula>
    </cfRule>
  </conditionalFormatting>
  <conditionalFormatting sqref="E3:E53">
    <cfRule type="expression" dxfId="52" priority="18">
      <formula>ISNUMBER(A3)</formula>
    </cfRule>
  </conditionalFormatting>
  <conditionalFormatting sqref="E3:G53">
    <cfRule type="expression" dxfId="51" priority="1">
      <formula>ISNUMBER(E3)</formula>
    </cfRule>
  </conditionalFormatting>
  <conditionalFormatting sqref="F3:F53">
    <cfRule type="expression" dxfId="50" priority="31">
      <formula>ISNUMBER(A3)</formula>
    </cfRule>
  </conditionalFormatting>
  <conditionalFormatting sqref="G3:G53">
    <cfRule type="expression" dxfId="49" priority="2">
      <formula>ISNUMBER(A3)</formula>
    </cfRule>
  </conditionalFormatting>
  <conditionalFormatting sqref="I3:I53">
    <cfRule type="expression" dxfId="48" priority="26">
      <formula>ISNUMBER(A3)</formula>
    </cfRule>
  </conditionalFormatting>
  <conditionalFormatting sqref="I3:L53">
    <cfRule type="expression" dxfId="47" priority="19">
      <formula>ISNUMBER(I3)</formula>
    </cfRule>
  </conditionalFormatting>
  <conditionalFormatting sqref="J3:J53">
    <cfRule type="expression" dxfId="46" priority="24">
      <formula>ISNUMBER(A3)</formula>
    </cfRule>
  </conditionalFormatting>
  <conditionalFormatting sqref="K3:K53">
    <cfRule type="expression" dxfId="45" priority="22">
      <formula>ISNUMBER(A3)</formula>
    </cfRule>
  </conditionalFormatting>
  <conditionalFormatting sqref="L3:L53">
    <cfRule type="expression" dxfId="44" priority="20">
      <formula>ISNUMBER(A3)</formula>
    </cfRule>
  </conditionalFormatting>
  <conditionalFormatting sqref="P3:P53">
    <cfRule type="cellIs" dxfId="43" priority="33" stopIfTrue="1" operator="equal">
      <formula>"HIGH"</formula>
    </cfRule>
    <cfRule type="cellIs" dxfId="42" priority="34" stopIfTrue="1" operator="equal">
      <formula>"MED"</formula>
    </cfRule>
    <cfRule type="cellIs" dxfId="41" priority="35" stopIfTrue="1" operator="equal">
      <formula>"LOW"</formula>
    </cfRule>
  </conditionalFormatting>
  <conditionalFormatting sqref="P54">
    <cfRule type="containsText" dxfId="40" priority="6" operator="containsText" text="FAIL">
      <formula>NOT(ISERROR(SEARCH("FAIL",P54)))</formula>
    </cfRule>
  </conditionalFormatting>
  <conditionalFormatting sqref="P55">
    <cfRule type="containsText" dxfId="39" priority="8" operator="containsText" text="Unconditional pass">
      <formula>NOT(ISERROR(SEARCH("Unconditional pass",P55)))</formula>
    </cfRule>
  </conditionalFormatting>
  <conditionalFormatting sqref="P55:Q55">
    <cfRule type="containsText" dxfId="37" priority="7" operator="containsText" text="Fail">
      <formula>NOT(ISERROR(SEARCH("Fail",P55)))</formula>
    </cfRule>
  </conditionalFormatting>
  <conditionalFormatting sqref="Q3:Q53">
    <cfRule type="cellIs" dxfId="36" priority="36" stopIfTrue="1" operator="equal">
      <formula>"&lt;60"</formula>
    </cfRule>
    <cfRule type="cellIs" dxfId="35" priority="37" stopIfTrue="1" operator="equal">
      <formula>"60-79"</formula>
    </cfRule>
    <cfRule type="cellIs" dxfId="34" priority="38" stopIfTrue="1" operator="equal">
      <formula>"≥80"</formula>
    </cfRule>
  </conditionalFormatting>
  <dataValidations count="3">
    <dataValidation type="whole" allowBlank="1" showInputMessage="1" showErrorMessage="1" errorTitle="Error" error="Scores must be between 1 and 3" sqref="I3:L53 E3:G53" xr:uid="{6E6524D1-42B0-4CBF-BC99-B7986EE51DAF}">
      <formula1>1</formula1>
      <formula2>3</formula2>
    </dataValidation>
    <dataValidation type="list" allowBlank="1" showInputMessage="1" showErrorMessage="1" sqref="A3:A53" xr:uid="{311B30F3-B995-4FE1-9DF9-5B18AF544698}">
      <formula1>scoringel</formula1>
    </dataValidation>
    <dataValidation type="list" allowBlank="1" showInputMessage="1" showErrorMessage="1" sqref="A54:A76" xr:uid="{B26FE11E-9C70-48DF-813A-A6BF4A5C662A}">
      <formula1>ScoringElement</formula1>
    </dataValidation>
  </dataValidations>
  <pageMargins left="0.75" right="0.75" top="1" bottom="1" header="0.5" footer="0.5"/>
  <pageSetup paperSize="9" scale="51"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9" operator="containsText" id="{64AEE577-5896-4819-8A25-D37E0542C3C4}">
            <xm:f>NOT(ISERROR(SEARCH("Pass with condition",P55)))</xm:f>
            <xm:f>"Pass with condition"</xm:f>
            <x14:dxf>
              <fill>
                <patternFill>
                  <bgColor rgb="FFFFFF00"/>
                </patternFill>
              </fill>
            </x14:dxf>
          </x14:cfRule>
          <xm:sqref>P55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56"/>
  <sheetViews>
    <sheetView zoomScaleNormal="100" workbookViewId="0"/>
  </sheetViews>
  <sheetFormatPr defaultColWidth="0" defaultRowHeight="10.5" zeroHeight="1"/>
  <cols>
    <col min="1" max="1" width="7.54296875" style="51" customWidth="1"/>
    <col min="2" max="2" width="15.54296875" style="55" customWidth="1"/>
    <col min="3" max="5" width="10.54296875" style="51" customWidth="1"/>
    <col min="6" max="6" width="35.453125" style="51" customWidth="1"/>
    <col min="7" max="7" width="7.453125" style="55" customWidth="1"/>
    <col min="8" max="14" width="5.54296875" style="55" customWidth="1"/>
    <col min="15" max="15" width="5.54296875" style="57" customWidth="1"/>
    <col min="16" max="18" width="5.54296875" style="55" customWidth="1"/>
    <col min="19" max="19" width="5.54296875" style="57" customWidth="1"/>
    <col min="20" max="20" width="5.54296875" style="55" customWidth="1"/>
    <col min="21" max="21" width="5.54296875" style="116" customWidth="1"/>
    <col min="22" max="23" width="7.54296875" style="55" customWidth="1"/>
    <col min="24" max="24" width="2.54296875" style="58" customWidth="1"/>
    <col min="25" max="33" width="9.1796875" style="51" hidden="1" customWidth="1"/>
    <col min="34" max="34" width="13.1796875" style="51" hidden="1" customWidth="1"/>
    <col min="35" max="16384" width="9.1796875" style="51" hidden="1"/>
  </cols>
  <sheetData>
    <row r="1" spans="1:32" ht="11.25" customHeight="1">
      <c r="A1" s="160"/>
      <c r="B1" s="160"/>
      <c r="C1" s="160"/>
      <c r="D1" s="160"/>
      <c r="E1" s="160"/>
      <c r="F1" s="160"/>
      <c r="G1" s="160"/>
      <c r="H1" s="224" t="s">
        <v>89</v>
      </c>
      <c r="I1" s="224"/>
      <c r="J1" s="224"/>
      <c r="K1" s="224"/>
      <c r="L1" s="224"/>
      <c r="M1" s="224"/>
      <c r="N1" s="224"/>
      <c r="O1" s="224"/>
      <c r="P1" s="233" t="s">
        <v>107</v>
      </c>
      <c r="Q1" s="233"/>
      <c r="R1" s="233"/>
      <c r="S1" s="234"/>
      <c r="T1" s="120"/>
      <c r="U1" s="239"/>
      <c r="V1" s="239"/>
      <c r="W1" s="240"/>
      <c r="X1" s="51"/>
    </row>
    <row r="2" spans="1:32" ht="20.149999999999999" customHeight="1">
      <c r="A2" s="225" t="s">
        <v>67</v>
      </c>
      <c r="B2" s="226"/>
      <c r="C2" s="226"/>
      <c r="D2" s="226"/>
      <c r="E2" s="226"/>
      <c r="F2" s="226"/>
      <c r="G2" s="227"/>
      <c r="H2" s="235" t="s">
        <v>75</v>
      </c>
      <c r="I2" s="235"/>
      <c r="J2" s="236" t="s">
        <v>76</v>
      </c>
      <c r="K2" s="236"/>
      <c r="L2" s="236"/>
      <c r="M2" s="236"/>
      <c r="N2" s="236"/>
      <c r="O2" s="223" t="s">
        <v>68</v>
      </c>
      <c r="P2" s="230" t="s">
        <v>77</v>
      </c>
      <c r="Q2" s="231" t="s">
        <v>78</v>
      </c>
      <c r="R2" s="232" t="s">
        <v>8</v>
      </c>
      <c r="S2" s="237" t="s">
        <v>69</v>
      </c>
      <c r="T2" s="250" t="s">
        <v>79</v>
      </c>
      <c r="U2" s="247" t="s">
        <v>80</v>
      </c>
      <c r="V2" s="248" t="s">
        <v>81</v>
      </c>
      <c r="W2" s="249" t="s">
        <v>14</v>
      </c>
      <c r="X2" s="51"/>
      <c r="Y2" s="55"/>
    </row>
    <row r="3" spans="1:32" ht="100" customHeight="1">
      <c r="A3" s="125" t="s">
        <v>26</v>
      </c>
      <c r="B3" s="126" t="s">
        <v>104</v>
      </c>
      <c r="C3" s="126" t="s">
        <v>70</v>
      </c>
      <c r="D3" s="126" t="s">
        <v>71</v>
      </c>
      <c r="E3" s="126" t="s">
        <v>72</v>
      </c>
      <c r="F3" s="126" t="s">
        <v>73</v>
      </c>
      <c r="G3" s="126" t="s">
        <v>74</v>
      </c>
      <c r="H3" s="115" t="s">
        <v>82</v>
      </c>
      <c r="I3" s="115" t="s">
        <v>83</v>
      </c>
      <c r="J3" s="115" t="s">
        <v>84</v>
      </c>
      <c r="K3" s="115" t="s">
        <v>85</v>
      </c>
      <c r="L3" s="115" t="s">
        <v>86</v>
      </c>
      <c r="M3" s="115" t="s">
        <v>87</v>
      </c>
      <c r="N3" s="115" t="s">
        <v>88</v>
      </c>
      <c r="O3" s="223"/>
      <c r="P3" s="230"/>
      <c r="Q3" s="231"/>
      <c r="R3" s="232"/>
      <c r="S3" s="238"/>
      <c r="T3" s="251"/>
      <c r="U3" s="247"/>
      <c r="V3" s="248"/>
      <c r="W3" s="249"/>
      <c r="X3" s="51"/>
      <c r="Z3" s="60"/>
      <c r="AA3" s="60" t="s">
        <v>43</v>
      </c>
      <c r="AB3" s="60" t="s">
        <v>42</v>
      </c>
      <c r="AC3" s="60">
        <v>1</v>
      </c>
      <c r="AD3" s="60">
        <v>2</v>
      </c>
      <c r="AE3" s="60">
        <v>3</v>
      </c>
      <c r="AF3" s="60">
        <v>4</v>
      </c>
    </row>
    <row r="4" spans="1:32" ht="9.75" customHeight="1">
      <c r="A4" s="121"/>
      <c r="B4" s="2"/>
      <c r="C4" s="2"/>
      <c r="D4" s="2"/>
      <c r="E4" s="2"/>
      <c r="F4" s="2"/>
      <c r="G4" s="2"/>
      <c r="H4" s="1"/>
      <c r="I4" s="1"/>
      <c r="J4" s="1"/>
      <c r="K4" s="1"/>
      <c r="L4" s="1"/>
      <c r="M4" s="1"/>
      <c r="N4" s="1"/>
      <c r="O4" s="117" t="str">
        <f>IF(COUNT(H4:N4)&gt;6, (((2*H4)+2*(I4)+J4+K4+L4+M4+N4)/9),"")</f>
        <v/>
      </c>
      <c r="P4" s="129"/>
      <c r="Q4" s="129"/>
      <c r="R4" s="129"/>
      <c r="S4" s="118" t="str">
        <f>IF(COUNT(P4:R4)&gt;2,GEOMEAN(P4:R4),"")</f>
        <v/>
      </c>
      <c r="T4" s="119" t="str">
        <f>IF(OR(S4="",O4=""),"",(O4^2+S4^2)^0.5)</f>
        <v/>
      </c>
      <c r="U4" s="56" t="str">
        <f t="shared" ref="U4:U35" si="0">IF(ISBLANK(A4),"",IFERROR(ROUND(IF(T4="","",-9.1*T4^2+22.4*T4+86.8),0),""))</f>
        <v/>
      </c>
      <c r="V4" s="55" t="str">
        <f>IF(U4="","",IF(U4&lt;60,"High", IF(U4&gt;=80, "Low", "Med")))</f>
        <v/>
      </c>
      <c r="W4" s="65" t="str">
        <f>IF(U4="","",IF(U4&lt;60,"&lt;60",IF(U4&gt;=80,"≥80","60-79")))</f>
        <v/>
      </c>
      <c r="X4" s="51"/>
      <c r="Z4" s="52" t="str">
        <f t="shared" ref="Z4:Z35" si="1">U4</f>
        <v/>
      </c>
      <c r="AA4" s="60" t="str">
        <f>IF(Z4="","",ROUND(Z4,0))</f>
        <v/>
      </c>
      <c r="AB4" s="60" t="str">
        <f>IF(AA4="","",IF(AA4&lt;70,1,IF(AA4&lt;80,2,IF(AA4&lt;90,3,4))))</f>
        <v/>
      </c>
      <c r="AC4" s="53" t="str">
        <f t="shared" ref="AC4:AF23" si="2">IF(AB4="","",IF($AB4=AC$3,"1","0"))</f>
        <v/>
      </c>
      <c r="AD4" s="53" t="str">
        <f t="shared" si="2"/>
        <v/>
      </c>
      <c r="AE4" s="53" t="str">
        <f t="shared" si="2"/>
        <v/>
      </c>
      <c r="AF4" s="53" t="str">
        <f t="shared" si="2"/>
        <v/>
      </c>
    </row>
    <row r="5" spans="1:32" ht="9.75" customHeight="1">
      <c r="A5" s="121"/>
      <c r="B5" s="2"/>
      <c r="C5" s="123"/>
      <c r="D5" s="123"/>
      <c r="E5" s="123"/>
      <c r="F5" s="123"/>
      <c r="O5" s="117" t="str">
        <f t="shared" ref="O5:O53" si="3">IF(COUNT(H5:N5)&gt;6, (((2*H5)+2*(I5)+J5+K5+L5+M5+N5)/9),"")</f>
        <v/>
      </c>
      <c r="P5" s="129"/>
      <c r="Q5" s="129"/>
      <c r="R5" s="129"/>
      <c r="S5" s="118" t="str">
        <f t="shared" ref="S5:S53" si="4">IF(COUNT(P5:R5)&gt;2,GEOMEAN(P5:R5),"")</f>
        <v/>
      </c>
      <c r="T5" s="119" t="str">
        <f t="shared" ref="T5:T41" si="5">IF(OR(S5="",O5=""),"",(O5^2+S5^2)^0.5)</f>
        <v/>
      </c>
      <c r="U5" s="56" t="str">
        <f t="shared" si="0"/>
        <v/>
      </c>
      <c r="V5" s="55" t="str">
        <f t="shared" ref="V5:V41" si="6">IF(U5="","",IF(U5&lt;60,"High", IF(U5&gt;=80, "Low", "Med")))</f>
        <v/>
      </c>
      <c r="W5" s="65" t="str">
        <f t="shared" ref="W5:W41" si="7">IF(U5="","",IF(U5&lt;60,"&lt;60",IF(U5&gt;=80,"≥80","60-79")))</f>
        <v/>
      </c>
      <c r="X5" s="51"/>
      <c r="Z5" s="52" t="str">
        <f t="shared" si="1"/>
        <v/>
      </c>
      <c r="AA5" s="60" t="str">
        <f>IF(Z5="","",ROUND(Z5,0))</f>
        <v/>
      </c>
      <c r="AB5" s="60" t="str">
        <f>IF(AA5="","",IF(AA5&lt;70,1,IF(AA5&lt;80,2,IF(AA5&lt;90,3,4))))</f>
        <v/>
      </c>
      <c r="AC5" s="53" t="str">
        <f t="shared" si="2"/>
        <v/>
      </c>
      <c r="AD5" s="53" t="str">
        <f t="shared" si="2"/>
        <v/>
      </c>
      <c r="AE5" s="53" t="str">
        <f t="shared" si="2"/>
        <v/>
      </c>
      <c r="AF5" s="53" t="str">
        <f t="shared" si="2"/>
        <v/>
      </c>
    </row>
    <row r="6" spans="1:32" ht="9.75" customHeight="1">
      <c r="A6" s="121"/>
      <c r="B6" s="2"/>
      <c r="C6" s="123"/>
      <c r="D6" s="123"/>
      <c r="E6" s="123"/>
      <c r="F6" s="123"/>
      <c r="O6" s="117" t="str">
        <f t="shared" si="3"/>
        <v/>
      </c>
      <c r="P6" s="129"/>
      <c r="Q6" s="129"/>
      <c r="R6" s="129"/>
      <c r="S6" s="118" t="str">
        <f t="shared" si="4"/>
        <v/>
      </c>
      <c r="T6" s="119" t="str">
        <f t="shared" si="5"/>
        <v/>
      </c>
      <c r="U6" s="56" t="str">
        <f t="shared" si="0"/>
        <v/>
      </c>
      <c r="V6" s="55" t="str">
        <f t="shared" si="6"/>
        <v/>
      </c>
      <c r="W6" s="65" t="str">
        <f t="shared" si="7"/>
        <v/>
      </c>
      <c r="X6" s="51"/>
      <c r="Z6" s="52" t="str">
        <f t="shared" si="1"/>
        <v/>
      </c>
      <c r="AA6" s="60" t="str">
        <f t="shared" ref="AA6:AA41" si="8">IF(Z6="","",ROUND(Z6,0))</f>
        <v/>
      </c>
      <c r="AB6" s="60" t="str">
        <f t="shared" ref="AB6:AB41" si="9">IF(AA6="","",IF(AA6&lt;70,1,IF(AA6&lt;80,2,IF(AA6&lt;90,3,4))))</f>
        <v/>
      </c>
      <c r="AC6" s="53" t="str">
        <f t="shared" si="2"/>
        <v/>
      </c>
      <c r="AD6" s="53" t="str">
        <f t="shared" si="2"/>
        <v/>
      </c>
      <c r="AE6" s="53" t="str">
        <f t="shared" si="2"/>
        <v/>
      </c>
      <c r="AF6" s="53" t="str">
        <f t="shared" si="2"/>
        <v/>
      </c>
    </row>
    <row r="7" spans="1:32" ht="9.75" customHeight="1">
      <c r="A7" s="121"/>
      <c r="B7" s="2"/>
      <c r="C7" s="2"/>
      <c r="D7" s="123"/>
      <c r="E7" s="123"/>
      <c r="F7" s="123"/>
      <c r="O7" s="117" t="str">
        <f t="shared" si="3"/>
        <v/>
      </c>
      <c r="P7" s="129"/>
      <c r="Q7" s="129"/>
      <c r="R7" s="129"/>
      <c r="S7" s="118" t="str">
        <f t="shared" si="4"/>
        <v/>
      </c>
      <c r="T7" s="119" t="str">
        <f t="shared" si="5"/>
        <v/>
      </c>
      <c r="U7" s="56" t="str">
        <f t="shared" si="0"/>
        <v/>
      </c>
      <c r="V7" s="55" t="str">
        <f t="shared" si="6"/>
        <v/>
      </c>
      <c r="W7" s="65" t="str">
        <f t="shared" si="7"/>
        <v/>
      </c>
      <c r="X7" s="51"/>
      <c r="Z7" s="52" t="str">
        <f t="shared" si="1"/>
        <v/>
      </c>
      <c r="AA7" s="60" t="str">
        <f t="shared" si="8"/>
        <v/>
      </c>
      <c r="AB7" s="60" t="str">
        <f t="shared" si="9"/>
        <v/>
      </c>
      <c r="AC7" s="53" t="str">
        <f t="shared" si="2"/>
        <v/>
      </c>
      <c r="AD7" s="53" t="str">
        <f t="shared" si="2"/>
        <v/>
      </c>
      <c r="AE7" s="53" t="str">
        <f t="shared" si="2"/>
        <v/>
      </c>
      <c r="AF7" s="53" t="str">
        <f t="shared" si="2"/>
        <v/>
      </c>
    </row>
    <row r="8" spans="1:32" ht="9.75" customHeight="1">
      <c r="A8" s="121"/>
      <c r="B8" s="122"/>
      <c r="C8" s="123"/>
      <c r="D8" s="123"/>
      <c r="E8" s="123"/>
      <c r="F8" s="123"/>
      <c r="O8" s="117" t="str">
        <f t="shared" si="3"/>
        <v/>
      </c>
      <c r="P8" s="129"/>
      <c r="Q8" s="129"/>
      <c r="R8" s="129"/>
      <c r="S8" s="118" t="str">
        <f t="shared" si="4"/>
        <v/>
      </c>
      <c r="T8" s="119" t="str">
        <f t="shared" si="5"/>
        <v/>
      </c>
      <c r="U8" s="56" t="str">
        <f t="shared" si="0"/>
        <v/>
      </c>
      <c r="V8" s="55" t="str">
        <f t="shared" si="6"/>
        <v/>
      </c>
      <c r="W8" s="65" t="str">
        <f t="shared" si="7"/>
        <v/>
      </c>
      <c r="X8" s="51"/>
      <c r="Z8" s="52" t="str">
        <f t="shared" si="1"/>
        <v/>
      </c>
      <c r="AA8" s="60" t="str">
        <f t="shared" si="8"/>
        <v/>
      </c>
      <c r="AB8" s="60" t="str">
        <f t="shared" si="9"/>
        <v/>
      </c>
      <c r="AC8" s="53" t="str">
        <f t="shared" si="2"/>
        <v/>
      </c>
      <c r="AD8" s="53" t="str">
        <f t="shared" si="2"/>
        <v/>
      </c>
      <c r="AE8" s="53" t="str">
        <f t="shared" si="2"/>
        <v/>
      </c>
      <c r="AF8" s="53" t="str">
        <f t="shared" si="2"/>
        <v/>
      </c>
    </row>
    <row r="9" spans="1:32" ht="9.75" customHeight="1">
      <c r="A9" s="121"/>
      <c r="B9" s="122"/>
      <c r="C9" s="123"/>
      <c r="D9" s="123"/>
      <c r="E9" s="123"/>
      <c r="F9" s="123"/>
      <c r="O9" s="117" t="str">
        <f t="shared" si="3"/>
        <v/>
      </c>
      <c r="P9" s="129"/>
      <c r="Q9" s="129"/>
      <c r="R9" s="129"/>
      <c r="S9" s="118" t="str">
        <f t="shared" si="4"/>
        <v/>
      </c>
      <c r="T9" s="119" t="str">
        <f t="shared" si="5"/>
        <v/>
      </c>
      <c r="U9" s="56" t="str">
        <f t="shared" si="0"/>
        <v/>
      </c>
      <c r="V9" s="55" t="str">
        <f t="shared" si="6"/>
        <v/>
      </c>
      <c r="W9" s="65" t="str">
        <f t="shared" si="7"/>
        <v/>
      </c>
      <c r="Z9" s="52" t="str">
        <f t="shared" si="1"/>
        <v/>
      </c>
      <c r="AA9" s="60" t="str">
        <f t="shared" si="8"/>
        <v/>
      </c>
      <c r="AB9" s="60" t="str">
        <f t="shared" si="9"/>
        <v/>
      </c>
      <c r="AC9" s="53" t="str">
        <f t="shared" si="2"/>
        <v/>
      </c>
      <c r="AD9" s="53" t="str">
        <f t="shared" si="2"/>
        <v/>
      </c>
      <c r="AE9" s="53" t="str">
        <f t="shared" si="2"/>
        <v/>
      </c>
      <c r="AF9" s="53" t="str">
        <f t="shared" si="2"/>
        <v/>
      </c>
    </row>
    <row r="10" spans="1:32" ht="9.75" customHeight="1">
      <c r="A10" s="121"/>
      <c r="O10" s="117" t="str">
        <f t="shared" si="3"/>
        <v/>
      </c>
      <c r="P10" s="129"/>
      <c r="Q10" s="129"/>
      <c r="R10" s="129"/>
      <c r="S10" s="118" t="str">
        <f t="shared" si="4"/>
        <v/>
      </c>
      <c r="T10" s="119" t="str">
        <f t="shared" si="5"/>
        <v/>
      </c>
      <c r="U10" s="56" t="str">
        <f t="shared" si="0"/>
        <v/>
      </c>
      <c r="V10" s="55" t="str">
        <f t="shared" si="6"/>
        <v/>
      </c>
      <c r="W10" s="65" t="str">
        <f t="shared" si="7"/>
        <v/>
      </c>
      <c r="Z10" s="52" t="str">
        <f t="shared" si="1"/>
        <v/>
      </c>
      <c r="AA10" s="60" t="str">
        <f t="shared" si="8"/>
        <v/>
      </c>
      <c r="AB10" s="60" t="str">
        <f t="shared" si="9"/>
        <v/>
      </c>
      <c r="AC10" s="53" t="str">
        <f t="shared" si="2"/>
        <v/>
      </c>
      <c r="AD10" s="53" t="str">
        <f t="shared" si="2"/>
        <v/>
      </c>
      <c r="AE10" s="53" t="str">
        <f t="shared" si="2"/>
        <v/>
      </c>
      <c r="AF10" s="53" t="str">
        <f t="shared" si="2"/>
        <v/>
      </c>
    </row>
    <row r="11" spans="1:32" ht="9.75" customHeight="1">
      <c r="A11" s="121"/>
      <c r="O11" s="117" t="str">
        <f t="shared" si="3"/>
        <v/>
      </c>
      <c r="P11" s="129"/>
      <c r="Q11" s="129"/>
      <c r="R11" s="129"/>
      <c r="S11" s="118" t="str">
        <f t="shared" si="4"/>
        <v/>
      </c>
      <c r="T11" s="119" t="str">
        <f t="shared" si="5"/>
        <v/>
      </c>
      <c r="U11" s="56" t="str">
        <f t="shared" si="0"/>
        <v/>
      </c>
      <c r="V11" s="55" t="str">
        <f t="shared" si="6"/>
        <v/>
      </c>
      <c r="W11" s="65" t="str">
        <f t="shared" si="7"/>
        <v/>
      </c>
      <c r="Z11" s="52" t="str">
        <f t="shared" si="1"/>
        <v/>
      </c>
      <c r="AA11" s="60" t="str">
        <f t="shared" si="8"/>
        <v/>
      </c>
      <c r="AB11" s="60" t="str">
        <f t="shared" si="9"/>
        <v/>
      </c>
      <c r="AC11" s="53" t="str">
        <f t="shared" si="2"/>
        <v/>
      </c>
      <c r="AD11" s="53" t="str">
        <f t="shared" si="2"/>
        <v/>
      </c>
      <c r="AE11" s="53" t="str">
        <f t="shared" si="2"/>
        <v/>
      </c>
      <c r="AF11" s="53" t="str">
        <f t="shared" si="2"/>
        <v/>
      </c>
    </row>
    <row r="12" spans="1:32" ht="9.75" customHeight="1">
      <c r="A12" s="121"/>
      <c r="O12" s="117" t="str">
        <f t="shared" si="3"/>
        <v/>
      </c>
      <c r="P12" s="129"/>
      <c r="Q12" s="129"/>
      <c r="R12" s="129"/>
      <c r="S12" s="118" t="str">
        <f t="shared" si="4"/>
        <v/>
      </c>
      <c r="T12" s="119" t="str">
        <f t="shared" si="5"/>
        <v/>
      </c>
      <c r="U12" s="56" t="str">
        <f t="shared" si="0"/>
        <v/>
      </c>
      <c r="V12" s="55" t="str">
        <f t="shared" si="6"/>
        <v/>
      </c>
      <c r="W12" s="65" t="str">
        <f t="shared" si="7"/>
        <v/>
      </c>
      <c r="Z12" s="52" t="str">
        <f t="shared" si="1"/>
        <v/>
      </c>
      <c r="AA12" s="60" t="str">
        <f t="shared" si="8"/>
        <v/>
      </c>
      <c r="AB12" s="60" t="str">
        <f t="shared" si="9"/>
        <v/>
      </c>
      <c r="AC12" s="53" t="str">
        <f t="shared" si="2"/>
        <v/>
      </c>
      <c r="AD12" s="53" t="str">
        <f t="shared" si="2"/>
        <v/>
      </c>
      <c r="AE12" s="53" t="str">
        <f t="shared" si="2"/>
        <v/>
      </c>
      <c r="AF12" s="53" t="str">
        <f t="shared" si="2"/>
        <v/>
      </c>
    </row>
    <row r="13" spans="1:32" ht="9.75" customHeight="1">
      <c r="A13" s="121"/>
      <c r="O13" s="117" t="str">
        <f t="shared" si="3"/>
        <v/>
      </c>
      <c r="P13" s="129"/>
      <c r="Q13" s="129"/>
      <c r="R13" s="129"/>
      <c r="S13" s="118" t="str">
        <f t="shared" si="4"/>
        <v/>
      </c>
      <c r="T13" s="119" t="str">
        <f t="shared" si="5"/>
        <v/>
      </c>
      <c r="U13" s="56" t="str">
        <f t="shared" si="0"/>
        <v/>
      </c>
      <c r="V13" s="55" t="str">
        <f t="shared" si="6"/>
        <v/>
      </c>
      <c r="W13" s="65" t="str">
        <f t="shared" si="7"/>
        <v/>
      </c>
      <c r="Z13" s="52" t="str">
        <f t="shared" si="1"/>
        <v/>
      </c>
      <c r="AA13" s="60" t="str">
        <f t="shared" si="8"/>
        <v/>
      </c>
      <c r="AB13" s="60" t="str">
        <f t="shared" si="9"/>
        <v/>
      </c>
      <c r="AC13" s="53" t="str">
        <f t="shared" si="2"/>
        <v/>
      </c>
      <c r="AD13" s="53" t="str">
        <f t="shared" si="2"/>
        <v/>
      </c>
      <c r="AE13" s="53" t="str">
        <f t="shared" si="2"/>
        <v/>
      </c>
      <c r="AF13" s="53" t="str">
        <f t="shared" si="2"/>
        <v/>
      </c>
    </row>
    <row r="14" spans="1:32" ht="9.75" customHeight="1">
      <c r="A14" s="121"/>
      <c r="O14" s="117" t="str">
        <f t="shared" si="3"/>
        <v/>
      </c>
      <c r="P14" s="129"/>
      <c r="Q14" s="129"/>
      <c r="R14" s="129"/>
      <c r="S14" s="118" t="str">
        <f t="shared" si="4"/>
        <v/>
      </c>
      <c r="T14" s="119" t="str">
        <f t="shared" si="5"/>
        <v/>
      </c>
      <c r="U14" s="56" t="str">
        <f t="shared" si="0"/>
        <v/>
      </c>
      <c r="V14" s="55" t="str">
        <f t="shared" si="6"/>
        <v/>
      </c>
      <c r="W14" s="65" t="str">
        <f t="shared" si="7"/>
        <v/>
      </c>
      <c r="Z14" s="52" t="str">
        <f t="shared" si="1"/>
        <v/>
      </c>
      <c r="AA14" s="60" t="str">
        <f t="shared" si="8"/>
        <v/>
      </c>
      <c r="AB14" s="60" t="str">
        <f t="shared" si="9"/>
        <v/>
      </c>
      <c r="AC14" s="53" t="str">
        <f t="shared" si="2"/>
        <v/>
      </c>
      <c r="AD14" s="53" t="str">
        <f t="shared" si="2"/>
        <v/>
      </c>
      <c r="AE14" s="53" t="str">
        <f t="shared" si="2"/>
        <v/>
      </c>
      <c r="AF14" s="53" t="str">
        <f t="shared" si="2"/>
        <v/>
      </c>
    </row>
    <row r="15" spans="1:32" ht="9.75" customHeight="1">
      <c r="A15" s="121"/>
      <c r="O15" s="117" t="str">
        <f t="shared" si="3"/>
        <v/>
      </c>
      <c r="P15" s="129"/>
      <c r="Q15" s="129"/>
      <c r="R15" s="129"/>
      <c r="S15" s="118" t="str">
        <f t="shared" si="4"/>
        <v/>
      </c>
      <c r="T15" s="119" t="str">
        <f t="shared" si="5"/>
        <v/>
      </c>
      <c r="U15" s="56" t="str">
        <f t="shared" si="0"/>
        <v/>
      </c>
      <c r="V15" s="55" t="str">
        <f t="shared" si="6"/>
        <v/>
      </c>
      <c r="W15" s="65" t="str">
        <f t="shared" si="7"/>
        <v/>
      </c>
      <c r="Z15" s="52" t="str">
        <f t="shared" si="1"/>
        <v/>
      </c>
      <c r="AA15" s="60" t="str">
        <f t="shared" si="8"/>
        <v/>
      </c>
      <c r="AB15" s="60" t="str">
        <f t="shared" si="9"/>
        <v/>
      </c>
      <c r="AC15" s="53" t="str">
        <f t="shared" si="2"/>
        <v/>
      </c>
      <c r="AD15" s="53" t="str">
        <f t="shared" si="2"/>
        <v/>
      </c>
      <c r="AE15" s="53" t="str">
        <f t="shared" si="2"/>
        <v/>
      </c>
      <c r="AF15" s="53" t="str">
        <f t="shared" si="2"/>
        <v/>
      </c>
    </row>
    <row r="16" spans="1:32" ht="9.75" customHeight="1">
      <c r="A16" s="121"/>
      <c r="O16" s="117" t="str">
        <f t="shared" si="3"/>
        <v/>
      </c>
      <c r="P16" s="129"/>
      <c r="Q16" s="129"/>
      <c r="R16" s="129"/>
      <c r="S16" s="118" t="str">
        <f t="shared" si="4"/>
        <v/>
      </c>
      <c r="T16" s="119" t="str">
        <f t="shared" si="5"/>
        <v/>
      </c>
      <c r="U16" s="56" t="str">
        <f t="shared" si="0"/>
        <v/>
      </c>
      <c r="V16" s="55" t="str">
        <f t="shared" si="6"/>
        <v/>
      </c>
      <c r="W16" s="65" t="str">
        <f t="shared" si="7"/>
        <v/>
      </c>
      <c r="Z16" s="52" t="str">
        <f t="shared" si="1"/>
        <v/>
      </c>
      <c r="AA16" s="60" t="str">
        <f t="shared" si="8"/>
        <v/>
      </c>
      <c r="AB16" s="60" t="str">
        <f t="shared" si="9"/>
        <v/>
      </c>
      <c r="AC16" s="53" t="str">
        <f t="shared" si="2"/>
        <v/>
      </c>
      <c r="AD16" s="53" t="str">
        <f t="shared" si="2"/>
        <v/>
      </c>
      <c r="AE16" s="53" t="str">
        <f t="shared" si="2"/>
        <v/>
      </c>
      <c r="AF16" s="53" t="str">
        <f t="shared" si="2"/>
        <v/>
      </c>
    </row>
    <row r="17" spans="1:32" ht="9.75" customHeight="1">
      <c r="A17" s="121"/>
      <c r="O17" s="117" t="str">
        <f t="shared" si="3"/>
        <v/>
      </c>
      <c r="P17" s="129"/>
      <c r="Q17" s="129"/>
      <c r="R17" s="129"/>
      <c r="S17" s="118" t="str">
        <f t="shared" si="4"/>
        <v/>
      </c>
      <c r="T17" s="119" t="str">
        <f t="shared" si="5"/>
        <v/>
      </c>
      <c r="U17" s="56" t="str">
        <f t="shared" si="0"/>
        <v/>
      </c>
      <c r="V17" s="55" t="str">
        <f t="shared" si="6"/>
        <v/>
      </c>
      <c r="W17" s="65" t="str">
        <f t="shared" si="7"/>
        <v/>
      </c>
      <c r="Z17" s="52" t="str">
        <f t="shared" si="1"/>
        <v/>
      </c>
      <c r="AA17" s="60" t="str">
        <f t="shared" si="8"/>
        <v/>
      </c>
      <c r="AB17" s="60" t="str">
        <f t="shared" si="9"/>
        <v/>
      </c>
      <c r="AC17" s="53" t="str">
        <f t="shared" si="2"/>
        <v/>
      </c>
      <c r="AD17" s="53" t="str">
        <f t="shared" si="2"/>
        <v/>
      </c>
      <c r="AE17" s="53" t="str">
        <f t="shared" si="2"/>
        <v/>
      </c>
      <c r="AF17" s="53" t="str">
        <f t="shared" si="2"/>
        <v/>
      </c>
    </row>
    <row r="18" spans="1:32" ht="9.75" customHeight="1">
      <c r="A18" s="121"/>
      <c r="O18" s="117" t="str">
        <f t="shared" si="3"/>
        <v/>
      </c>
      <c r="P18" s="129"/>
      <c r="Q18" s="129"/>
      <c r="R18" s="129"/>
      <c r="S18" s="118" t="str">
        <f t="shared" si="4"/>
        <v/>
      </c>
      <c r="T18" s="119" t="str">
        <f t="shared" si="5"/>
        <v/>
      </c>
      <c r="U18" s="56" t="str">
        <f t="shared" si="0"/>
        <v/>
      </c>
      <c r="V18" s="55" t="str">
        <f t="shared" si="6"/>
        <v/>
      </c>
      <c r="W18" s="65" t="str">
        <f t="shared" si="7"/>
        <v/>
      </c>
      <c r="Z18" s="52" t="str">
        <f t="shared" si="1"/>
        <v/>
      </c>
      <c r="AA18" s="60" t="str">
        <f t="shared" si="8"/>
        <v/>
      </c>
      <c r="AB18" s="60" t="str">
        <f t="shared" si="9"/>
        <v/>
      </c>
      <c r="AC18" s="53" t="str">
        <f t="shared" si="2"/>
        <v/>
      </c>
      <c r="AD18" s="53" t="str">
        <f t="shared" si="2"/>
        <v/>
      </c>
      <c r="AE18" s="53" t="str">
        <f t="shared" si="2"/>
        <v/>
      </c>
      <c r="AF18" s="53" t="str">
        <f t="shared" si="2"/>
        <v/>
      </c>
    </row>
    <row r="19" spans="1:32" ht="9.75" customHeight="1">
      <c r="A19" s="121"/>
      <c r="O19" s="117" t="str">
        <f t="shared" si="3"/>
        <v/>
      </c>
      <c r="P19" s="129"/>
      <c r="Q19" s="129"/>
      <c r="R19" s="129"/>
      <c r="S19" s="118" t="str">
        <f t="shared" si="4"/>
        <v/>
      </c>
      <c r="T19" s="119" t="str">
        <f t="shared" si="5"/>
        <v/>
      </c>
      <c r="U19" s="56" t="str">
        <f t="shared" si="0"/>
        <v/>
      </c>
      <c r="V19" s="55" t="str">
        <f t="shared" si="6"/>
        <v/>
      </c>
      <c r="W19" s="65" t="str">
        <f t="shared" si="7"/>
        <v/>
      </c>
      <c r="Z19" s="52" t="str">
        <f t="shared" si="1"/>
        <v/>
      </c>
      <c r="AA19" s="60" t="str">
        <f t="shared" si="8"/>
        <v/>
      </c>
      <c r="AB19" s="60" t="str">
        <f t="shared" si="9"/>
        <v/>
      </c>
      <c r="AC19" s="53" t="str">
        <f t="shared" si="2"/>
        <v/>
      </c>
      <c r="AD19" s="53" t="str">
        <f t="shared" si="2"/>
        <v/>
      </c>
      <c r="AE19" s="53" t="str">
        <f t="shared" si="2"/>
        <v/>
      </c>
      <c r="AF19" s="53" t="str">
        <f t="shared" si="2"/>
        <v/>
      </c>
    </row>
    <row r="20" spans="1:32" ht="9.75" customHeight="1">
      <c r="A20" s="121"/>
      <c r="O20" s="117" t="str">
        <f t="shared" si="3"/>
        <v/>
      </c>
      <c r="P20" s="129"/>
      <c r="Q20" s="129"/>
      <c r="R20" s="129"/>
      <c r="S20" s="118" t="str">
        <f t="shared" si="4"/>
        <v/>
      </c>
      <c r="T20" s="119" t="str">
        <f t="shared" si="5"/>
        <v/>
      </c>
      <c r="U20" s="56" t="str">
        <f t="shared" si="0"/>
        <v/>
      </c>
      <c r="V20" s="55" t="str">
        <f t="shared" si="6"/>
        <v/>
      </c>
      <c r="W20" s="65" t="str">
        <f t="shared" si="7"/>
        <v/>
      </c>
      <c r="Z20" s="52" t="str">
        <f t="shared" si="1"/>
        <v/>
      </c>
      <c r="AA20" s="60" t="str">
        <f t="shared" si="8"/>
        <v/>
      </c>
      <c r="AB20" s="60" t="str">
        <f t="shared" si="9"/>
        <v/>
      </c>
      <c r="AC20" s="53" t="str">
        <f t="shared" si="2"/>
        <v/>
      </c>
      <c r="AD20" s="53" t="str">
        <f t="shared" si="2"/>
        <v/>
      </c>
      <c r="AE20" s="53" t="str">
        <f t="shared" si="2"/>
        <v/>
      </c>
      <c r="AF20" s="53" t="str">
        <f t="shared" si="2"/>
        <v/>
      </c>
    </row>
    <row r="21" spans="1:32" ht="9.75" customHeight="1">
      <c r="A21" s="121"/>
      <c r="O21" s="117" t="str">
        <f t="shared" si="3"/>
        <v/>
      </c>
      <c r="P21" s="129"/>
      <c r="Q21" s="129"/>
      <c r="R21" s="129"/>
      <c r="S21" s="118" t="str">
        <f t="shared" si="4"/>
        <v/>
      </c>
      <c r="T21" s="119" t="str">
        <f t="shared" si="5"/>
        <v/>
      </c>
      <c r="U21" s="56" t="str">
        <f t="shared" si="0"/>
        <v/>
      </c>
      <c r="V21" s="55" t="str">
        <f t="shared" si="6"/>
        <v/>
      </c>
      <c r="W21" s="65" t="str">
        <f t="shared" si="7"/>
        <v/>
      </c>
      <c r="Z21" s="52" t="str">
        <f t="shared" si="1"/>
        <v/>
      </c>
      <c r="AA21" s="60" t="str">
        <f t="shared" si="8"/>
        <v/>
      </c>
      <c r="AB21" s="60" t="str">
        <f t="shared" si="9"/>
        <v/>
      </c>
      <c r="AC21" s="53" t="str">
        <f t="shared" si="2"/>
        <v/>
      </c>
      <c r="AD21" s="53" t="str">
        <f t="shared" si="2"/>
        <v/>
      </c>
      <c r="AE21" s="53" t="str">
        <f t="shared" si="2"/>
        <v/>
      </c>
      <c r="AF21" s="53" t="str">
        <f t="shared" si="2"/>
        <v/>
      </c>
    </row>
    <row r="22" spans="1:32" ht="9.75" customHeight="1">
      <c r="A22" s="121"/>
      <c r="O22" s="117" t="str">
        <f t="shared" si="3"/>
        <v/>
      </c>
      <c r="P22" s="129"/>
      <c r="Q22" s="129"/>
      <c r="R22" s="129"/>
      <c r="S22" s="118" t="str">
        <f t="shared" si="4"/>
        <v/>
      </c>
      <c r="T22" s="119" t="str">
        <f t="shared" si="5"/>
        <v/>
      </c>
      <c r="U22" s="56" t="str">
        <f t="shared" si="0"/>
        <v/>
      </c>
      <c r="V22" s="55" t="str">
        <f t="shared" si="6"/>
        <v/>
      </c>
      <c r="W22" s="65" t="str">
        <f t="shared" si="7"/>
        <v/>
      </c>
      <c r="Z22" s="52" t="str">
        <f t="shared" si="1"/>
        <v/>
      </c>
      <c r="AA22" s="60" t="str">
        <f t="shared" si="8"/>
        <v/>
      </c>
      <c r="AB22" s="60" t="str">
        <f t="shared" si="9"/>
        <v/>
      </c>
      <c r="AC22" s="53" t="str">
        <f t="shared" si="2"/>
        <v/>
      </c>
      <c r="AD22" s="53" t="str">
        <f t="shared" si="2"/>
        <v/>
      </c>
      <c r="AE22" s="53" t="str">
        <f t="shared" si="2"/>
        <v/>
      </c>
      <c r="AF22" s="53" t="str">
        <f t="shared" si="2"/>
        <v/>
      </c>
    </row>
    <row r="23" spans="1:32" ht="9.75" customHeight="1">
      <c r="A23" s="121"/>
      <c r="O23" s="117" t="str">
        <f t="shared" si="3"/>
        <v/>
      </c>
      <c r="P23" s="129"/>
      <c r="Q23" s="129"/>
      <c r="R23" s="129"/>
      <c r="S23" s="118" t="str">
        <f t="shared" si="4"/>
        <v/>
      </c>
      <c r="T23" s="119" t="str">
        <f t="shared" si="5"/>
        <v/>
      </c>
      <c r="U23" s="56" t="str">
        <f t="shared" si="0"/>
        <v/>
      </c>
      <c r="V23" s="55" t="str">
        <f t="shared" si="6"/>
        <v/>
      </c>
      <c r="W23" s="65" t="str">
        <f t="shared" si="7"/>
        <v/>
      </c>
      <c r="Z23" s="52" t="str">
        <f t="shared" si="1"/>
        <v/>
      </c>
      <c r="AA23" s="60" t="str">
        <f t="shared" si="8"/>
        <v/>
      </c>
      <c r="AB23" s="60" t="str">
        <f t="shared" si="9"/>
        <v/>
      </c>
      <c r="AC23" s="53" t="str">
        <f t="shared" si="2"/>
        <v/>
      </c>
      <c r="AD23" s="53" t="str">
        <f t="shared" si="2"/>
        <v/>
      </c>
      <c r="AE23" s="53" t="str">
        <f t="shared" si="2"/>
        <v/>
      </c>
      <c r="AF23" s="53" t="str">
        <f t="shared" si="2"/>
        <v/>
      </c>
    </row>
    <row r="24" spans="1:32" ht="9.75" customHeight="1">
      <c r="A24" s="121"/>
      <c r="O24" s="117" t="str">
        <f t="shared" si="3"/>
        <v/>
      </c>
      <c r="P24" s="129"/>
      <c r="Q24" s="129"/>
      <c r="R24" s="129"/>
      <c r="S24" s="118" t="str">
        <f t="shared" si="4"/>
        <v/>
      </c>
      <c r="T24" s="119" t="str">
        <f t="shared" si="5"/>
        <v/>
      </c>
      <c r="U24" s="56" t="str">
        <f t="shared" si="0"/>
        <v/>
      </c>
      <c r="V24" s="55" t="str">
        <f t="shared" si="6"/>
        <v/>
      </c>
      <c r="W24" s="65" t="str">
        <f t="shared" si="7"/>
        <v/>
      </c>
      <c r="Z24" s="52" t="str">
        <f t="shared" si="1"/>
        <v/>
      </c>
      <c r="AA24" s="60" t="str">
        <f t="shared" si="8"/>
        <v/>
      </c>
      <c r="AB24" s="60" t="str">
        <f t="shared" si="9"/>
        <v/>
      </c>
      <c r="AC24" s="53" t="str">
        <f t="shared" ref="AC24:AF43" si="10">IF(AB24="","",IF($AB24=AC$3,"1","0"))</f>
        <v/>
      </c>
      <c r="AD24" s="53" t="str">
        <f t="shared" si="10"/>
        <v/>
      </c>
      <c r="AE24" s="53" t="str">
        <f t="shared" si="10"/>
        <v/>
      </c>
      <c r="AF24" s="53" t="str">
        <f t="shared" si="10"/>
        <v/>
      </c>
    </row>
    <row r="25" spans="1:32" ht="9.75" customHeight="1">
      <c r="A25" s="121"/>
      <c r="O25" s="117" t="str">
        <f t="shared" si="3"/>
        <v/>
      </c>
      <c r="P25" s="129"/>
      <c r="Q25" s="129"/>
      <c r="R25" s="129"/>
      <c r="S25" s="118" t="str">
        <f t="shared" si="4"/>
        <v/>
      </c>
      <c r="T25" s="119" t="str">
        <f t="shared" si="5"/>
        <v/>
      </c>
      <c r="U25" s="56" t="str">
        <f t="shared" si="0"/>
        <v/>
      </c>
      <c r="V25" s="55" t="str">
        <f t="shared" si="6"/>
        <v/>
      </c>
      <c r="W25" s="65" t="str">
        <f t="shared" si="7"/>
        <v/>
      </c>
      <c r="Z25" s="52" t="str">
        <f t="shared" si="1"/>
        <v/>
      </c>
      <c r="AA25" s="60" t="str">
        <f t="shared" si="8"/>
        <v/>
      </c>
      <c r="AB25" s="60" t="str">
        <f t="shared" si="9"/>
        <v/>
      </c>
      <c r="AC25" s="53" t="str">
        <f t="shared" si="10"/>
        <v/>
      </c>
      <c r="AD25" s="53" t="str">
        <f t="shared" si="10"/>
        <v/>
      </c>
      <c r="AE25" s="53" t="str">
        <f t="shared" si="10"/>
        <v/>
      </c>
      <c r="AF25" s="53" t="str">
        <f t="shared" si="10"/>
        <v/>
      </c>
    </row>
    <row r="26" spans="1:32" ht="9.75" customHeight="1">
      <c r="A26" s="121"/>
      <c r="O26" s="117" t="str">
        <f t="shared" si="3"/>
        <v/>
      </c>
      <c r="P26" s="129"/>
      <c r="Q26" s="129"/>
      <c r="R26" s="129"/>
      <c r="S26" s="118" t="str">
        <f t="shared" si="4"/>
        <v/>
      </c>
      <c r="T26" s="119" t="str">
        <f t="shared" si="5"/>
        <v/>
      </c>
      <c r="U26" s="56" t="str">
        <f t="shared" si="0"/>
        <v/>
      </c>
      <c r="V26" s="55" t="str">
        <f t="shared" si="6"/>
        <v/>
      </c>
      <c r="W26" s="65" t="str">
        <f t="shared" si="7"/>
        <v/>
      </c>
      <c r="Z26" s="52" t="str">
        <f t="shared" si="1"/>
        <v/>
      </c>
      <c r="AA26" s="60" t="str">
        <f t="shared" si="8"/>
        <v/>
      </c>
      <c r="AB26" s="60" t="str">
        <f t="shared" si="9"/>
        <v/>
      </c>
      <c r="AC26" s="53" t="str">
        <f t="shared" si="10"/>
        <v/>
      </c>
      <c r="AD26" s="53" t="str">
        <f t="shared" si="10"/>
        <v/>
      </c>
      <c r="AE26" s="53" t="str">
        <f t="shared" si="10"/>
        <v/>
      </c>
      <c r="AF26" s="53" t="str">
        <f t="shared" si="10"/>
        <v/>
      </c>
    </row>
    <row r="27" spans="1:32" ht="9.75" customHeight="1">
      <c r="A27" s="121"/>
      <c r="O27" s="117" t="str">
        <f t="shared" si="3"/>
        <v/>
      </c>
      <c r="P27" s="129"/>
      <c r="Q27" s="129"/>
      <c r="R27" s="129"/>
      <c r="S27" s="118" t="str">
        <f t="shared" si="4"/>
        <v/>
      </c>
      <c r="T27" s="119" t="str">
        <f t="shared" si="5"/>
        <v/>
      </c>
      <c r="U27" s="56" t="str">
        <f t="shared" si="0"/>
        <v/>
      </c>
      <c r="V27" s="55" t="str">
        <f t="shared" si="6"/>
        <v/>
      </c>
      <c r="W27" s="65" t="str">
        <f t="shared" si="7"/>
        <v/>
      </c>
      <c r="Z27" s="52" t="str">
        <f t="shared" si="1"/>
        <v/>
      </c>
      <c r="AA27" s="60" t="str">
        <f t="shared" si="8"/>
        <v/>
      </c>
      <c r="AB27" s="60" t="str">
        <f t="shared" si="9"/>
        <v/>
      </c>
      <c r="AC27" s="53" t="str">
        <f t="shared" si="10"/>
        <v/>
      </c>
      <c r="AD27" s="53" t="str">
        <f t="shared" si="10"/>
        <v/>
      </c>
      <c r="AE27" s="53" t="str">
        <f t="shared" si="10"/>
        <v/>
      </c>
      <c r="AF27" s="53" t="str">
        <f t="shared" si="10"/>
        <v/>
      </c>
    </row>
    <row r="28" spans="1:32" ht="9.75" customHeight="1">
      <c r="A28" s="121"/>
      <c r="O28" s="117" t="str">
        <f t="shared" si="3"/>
        <v/>
      </c>
      <c r="P28" s="129"/>
      <c r="Q28" s="129"/>
      <c r="R28" s="129"/>
      <c r="S28" s="118" t="str">
        <f t="shared" si="4"/>
        <v/>
      </c>
      <c r="T28" s="119" t="str">
        <f t="shared" si="5"/>
        <v/>
      </c>
      <c r="U28" s="56" t="str">
        <f t="shared" si="0"/>
        <v/>
      </c>
      <c r="V28" s="55" t="str">
        <f t="shared" si="6"/>
        <v/>
      </c>
      <c r="W28" s="65" t="str">
        <f t="shared" si="7"/>
        <v/>
      </c>
      <c r="Z28" s="52" t="str">
        <f t="shared" si="1"/>
        <v/>
      </c>
      <c r="AA28" s="60" t="str">
        <f t="shared" si="8"/>
        <v/>
      </c>
      <c r="AB28" s="60" t="str">
        <f t="shared" si="9"/>
        <v/>
      </c>
      <c r="AC28" s="53" t="str">
        <f t="shared" si="10"/>
        <v/>
      </c>
      <c r="AD28" s="53" t="str">
        <f t="shared" si="10"/>
        <v/>
      </c>
      <c r="AE28" s="53" t="str">
        <f t="shared" si="10"/>
        <v/>
      </c>
      <c r="AF28" s="53" t="str">
        <f t="shared" si="10"/>
        <v/>
      </c>
    </row>
    <row r="29" spans="1:32" ht="9.75" customHeight="1">
      <c r="A29" s="121"/>
      <c r="O29" s="117" t="str">
        <f t="shared" si="3"/>
        <v/>
      </c>
      <c r="P29" s="129"/>
      <c r="Q29" s="129"/>
      <c r="R29" s="129"/>
      <c r="S29" s="118" t="str">
        <f t="shared" si="4"/>
        <v/>
      </c>
      <c r="T29" s="119" t="str">
        <f t="shared" si="5"/>
        <v/>
      </c>
      <c r="U29" s="56" t="str">
        <f t="shared" si="0"/>
        <v/>
      </c>
      <c r="V29" s="55" t="str">
        <f t="shared" si="6"/>
        <v/>
      </c>
      <c r="W29" s="65" t="str">
        <f t="shared" si="7"/>
        <v/>
      </c>
      <c r="Z29" s="52" t="str">
        <f t="shared" si="1"/>
        <v/>
      </c>
      <c r="AA29" s="60" t="str">
        <f t="shared" si="8"/>
        <v/>
      </c>
      <c r="AB29" s="60" t="str">
        <f t="shared" si="9"/>
        <v/>
      </c>
      <c r="AC29" s="53" t="str">
        <f t="shared" si="10"/>
        <v/>
      </c>
      <c r="AD29" s="53" t="str">
        <f t="shared" si="10"/>
        <v/>
      </c>
      <c r="AE29" s="53" t="str">
        <f t="shared" si="10"/>
        <v/>
      </c>
      <c r="AF29" s="53" t="str">
        <f t="shared" si="10"/>
        <v/>
      </c>
    </row>
    <row r="30" spans="1:32" ht="9.75" customHeight="1">
      <c r="A30" s="121"/>
      <c r="O30" s="117" t="str">
        <f t="shared" si="3"/>
        <v/>
      </c>
      <c r="P30" s="129"/>
      <c r="Q30" s="129"/>
      <c r="R30" s="129"/>
      <c r="S30" s="118" t="str">
        <f t="shared" si="4"/>
        <v/>
      </c>
      <c r="T30" s="119" t="str">
        <f t="shared" si="5"/>
        <v/>
      </c>
      <c r="U30" s="56" t="str">
        <f t="shared" si="0"/>
        <v/>
      </c>
      <c r="V30" s="55" t="str">
        <f t="shared" si="6"/>
        <v/>
      </c>
      <c r="W30" s="65" t="str">
        <f t="shared" si="7"/>
        <v/>
      </c>
      <c r="Z30" s="52" t="str">
        <f t="shared" si="1"/>
        <v/>
      </c>
      <c r="AA30" s="60" t="str">
        <f t="shared" si="8"/>
        <v/>
      </c>
      <c r="AB30" s="60" t="str">
        <f t="shared" si="9"/>
        <v/>
      </c>
      <c r="AC30" s="53" t="str">
        <f t="shared" si="10"/>
        <v/>
      </c>
      <c r="AD30" s="53" t="str">
        <f t="shared" si="10"/>
        <v/>
      </c>
      <c r="AE30" s="53" t="str">
        <f t="shared" si="10"/>
        <v/>
      </c>
      <c r="AF30" s="53" t="str">
        <f t="shared" si="10"/>
        <v/>
      </c>
    </row>
    <row r="31" spans="1:32" ht="9.75" customHeight="1">
      <c r="A31" s="121"/>
      <c r="O31" s="117" t="str">
        <f t="shared" si="3"/>
        <v/>
      </c>
      <c r="P31" s="129"/>
      <c r="Q31" s="129"/>
      <c r="R31" s="129"/>
      <c r="S31" s="118" t="str">
        <f t="shared" si="4"/>
        <v/>
      </c>
      <c r="T31" s="119" t="str">
        <f t="shared" si="5"/>
        <v/>
      </c>
      <c r="U31" s="56" t="str">
        <f t="shared" si="0"/>
        <v/>
      </c>
      <c r="V31" s="55" t="str">
        <f t="shared" si="6"/>
        <v/>
      </c>
      <c r="W31" s="65" t="str">
        <f t="shared" si="7"/>
        <v/>
      </c>
      <c r="Z31" s="52" t="str">
        <f t="shared" si="1"/>
        <v/>
      </c>
      <c r="AA31" s="60" t="str">
        <f t="shared" si="8"/>
        <v/>
      </c>
      <c r="AB31" s="60" t="str">
        <f t="shared" si="9"/>
        <v/>
      </c>
      <c r="AC31" s="53" t="str">
        <f t="shared" si="10"/>
        <v/>
      </c>
      <c r="AD31" s="53" t="str">
        <f t="shared" si="10"/>
        <v/>
      </c>
      <c r="AE31" s="53" t="str">
        <f t="shared" si="10"/>
        <v/>
      </c>
      <c r="AF31" s="53" t="str">
        <f t="shared" si="10"/>
        <v/>
      </c>
    </row>
    <row r="32" spans="1:32" ht="9.75" customHeight="1">
      <c r="A32" s="121"/>
      <c r="O32" s="117" t="str">
        <f t="shared" si="3"/>
        <v/>
      </c>
      <c r="P32" s="129"/>
      <c r="Q32" s="129"/>
      <c r="R32" s="129"/>
      <c r="S32" s="118" t="str">
        <f t="shared" si="4"/>
        <v/>
      </c>
      <c r="T32" s="119" t="str">
        <f t="shared" si="5"/>
        <v/>
      </c>
      <c r="U32" s="56" t="str">
        <f t="shared" si="0"/>
        <v/>
      </c>
      <c r="V32" s="55" t="str">
        <f t="shared" si="6"/>
        <v/>
      </c>
      <c r="W32" s="65" t="str">
        <f t="shared" si="7"/>
        <v/>
      </c>
      <c r="Z32" s="52" t="str">
        <f t="shared" si="1"/>
        <v/>
      </c>
      <c r="AA32" s="60" t="str">
        <f t="shared" si="8"/>
        <v/>
      </c>
      <c r="AB32" s="60" t="str">
        <f t="shared" si="9"/>
        <v/>
      </c>
      <c r="AC32" s="53" t="str">
        <f t="shared" si="10"/>
        <v/>
      </c>
      <c r="AD32" s="53" t="str">
        <f t="shared" si="10"/>
        <v/>
      </c>
      <c r="AE32" s="53" t="str">
        <f t="shared" si="10"/>
        <v/>
      </c>
      <c r="AF32" s="53" t="str">
        <f t="shared" si="10"/>
        <v/>
      </c>
    </row>
    <row r="33" spans="1:32" ht="9.75" customHeight="1">
      <c r="A33" s="121"/>
      <c r="O33" s="117" t="str">
        <f t="shared" si="3"/>
        <v/>
      </c>
      <c r="P33" s="129"/>
      <c r="Q33" s="129"/>
      <c r="R33" s="129"/>
      <c r="S33" s="118" t="str">
        <f t="shared" si="4"/>
        <v/>
      </c>
      <c r="T33" s="119" t="str">
        <f t="shared" si="5"/>
        <v/>
      </c>
      <c r="U33" s="56" t="str">
        <f t="shared" si="0"/>
        <v/>
      </c>
      <c r="V33" s="55" t="str">
        <f t="shared" si="6"/>
        <v/>
      </c>
      <c r="W33" s="65" t="str">
        <f t="shared" si="7"/>
        <v/>
      </c>
      <c r="Z33" s="52" t="str">
        <f t="shared" si="1"/>
        <v/>
      </c>
      <c r="AA33" s="60" t="str">
        <f t="shared" si="8"/>
        <v/>
      </c>
      <c r="AB33" s="60" t="str">
        <f t="shared" si="9"/>
        <v/>
      </c>
      <c r="AC33" s="53" t="str">
        <f t="shared" si="10"/>
        <v/>
      </c>
      <c r="AD33" s="53" t="str">
        <f t="shared" si="10"/>
        <v/>
      </c>
      <c r="AE33" s="53" t="str">
        <f t="shared" si="10"/>
        <v/>
      </c>
      <c r="AF33" s="53" t="str">
        <f t="shared" si="10"/>
        <v/>
      </c>
    </row>
    <row r="34" spans="1:32" ht="9.75" customHeight="1">
      <c r="A34" s="121"/>
      <c r="O34" s="117" t="str">
        <f t="shared" si="3"/>
        <v/>
      </c>
      <c r="P34" s="129"/>
      <c r="Q34" s="129"/>
      <c r="R34" s="129"/>
      <c r="S34" s="118" t="str">
        <f t="shared" si="4"/>
        <v/>
      </c>
      <c r="T34" s="119" t="str">
        <f t="shared" si="5"/>
        <v/>
      </c>
      <c r="U34" s="56" t="str">
        <f t="shared" si="0"/>
        <v/>
      </c>
      <c r="V34" s="55" t="str">
        <f t="shared" si="6"/>
        <v/>
      </c>
      <c r="W34" s="65" t="str">
        <f t="shared" si="7"/>
        <v/>
      </c>
      <c r="Z34" s="52" t="str">
        <f t="shared" si="1"/>
        <v/>
      </c>
      <c r="AA34" s="60" t="str">
        <f t="shared" si="8"/>
        <v/>
      </c>
      <c r="AB34" s="60" t="str">
        <f t="shared" si="9"/>
        <v/>
      </c>
      <c r="AC34" s="53" t="str">
        <f t="shared" si="10"/>
        <v/>
      </c>
      <c r="AD34" s="53" t="str">
        <f t="shared" si="10"/>
        <v/>
      </c>
      <c r="AE34" s="53" t="str">
        <f t="shared" si="10"/>
        <v/>
      </c>
      <c r="AF34" s="53" t="str">
        <f t="shared" si="10"/>
        <v/>
      </c>
    </row>
    <row r="35" spans="1:32" ht="9.75" customHeight="1">
      <c r="A35" s="121"/>
      <c r="O35" s="117" t="str">
        <f t="shared" si="3"/>
        <v/>
      </c>
      <c r="P35" s="129"/>
      <c r="Q35" s="129"/>
      <c r="R35" s="129"/>
      <c r="S35" s="118" t="str">
        <f t="shared" si="4"/>
        <v/>
      </c>
      <c r="T35" s="119" t="str">
        <f t="shared" si="5"/>
        <v/>
      </c>
      <c r="U35" s="56" t="str">
        <f t="shared" si="0"/>
        <v/>
      </c>
      <c r="V35" s="55" t="str">
        <f t="shared" si="6"/>
        <v/>
      </c>
      <c r="W35" s="65" t="str">
        <f t="shared" si="7"/>
        <v/>
      </c>
      <c r="Z35" s="52" t="str">
        <f t="shared" si="1"/>
        <v/>
      </c>
      <c r="AA35" s="60" t="str">
        <f t="shared" si="8"/>
        <v/>
      </c>
      <c r="AB35" s="60" t="str">
        <f t="shared" si="9"/>
        <v/>
      </c>
      <c r="AC35" s="53" t="str">
        <f t="shared" si="10"/>
        <v/>
      </c>
      <c r="AD35" s="53" t="str">
        <f t="shared" si="10"/>
        <v/>
      </c>
      <c r="AE35" s="53" t="str">
        <f t="shared" si="10"/>
        <v/>
      </c>
      <c r="AF35" s="53" t="str">
        <f t="shared" si="10"/>
        <v/>
      </c>
    </row>
    <row r="36" spans="1:32" ht="9.75" customHeight="1">
      <c r="A36" s="121"/>
      <c r="O36" s="117" t="str">
        <f t="shared" si="3"/>
        <v/>
      </c>
      <c r="P36" s="129"/>
      <c r="Q36" s="129"/>
      <c r="R36" s="129"/>
      <c r="S36" s="118" t="str">
        <f t="shared" si="4"/>
        <v/>
      </c>
      <c r="T36" s="119" t="str">
        <f t="shared" si="5"/>
        <v/>
      </c>
      <c r="U36" s="56" t="str">
        <f t="shared" ref="U36:U53" si="11">IF(ISBLANK(A36),"",IFERROR(ROUND(IF(T36="","",-9.1*T36^2+22.4*T36+86.8),0),""))</f>
        <v/>
      </c>
      <c r="V36" s="55" t="str">
        <f t="shared" si="6"/>
        <v/>
      </c>
      <c r="W36" s="65" t="str">
        <f t="shared" si="7"/>
        <v/>
      </c>
      <c r="Z36" s="52" t="str">
        <f t="shared" ref="Z36:Z53" si="12">U36</f>
        <v/>
      </c>
      <c r="AA36" s="60" t="str">
        <f t="shared" si="8"/>
        <v/>
      </c>
      <c r="AB36" s="60" t="str">
        <f t="shared" si="9"/>
        <v/>
      </c>
      <c r="AC36" s="53" t="str">
        <f t="shared" si="10"/>
        <v/>
      </c>
      <c r="AD36" s="53" t="str">
        <f t="shared" si="10"/>
        <v/>
      </c>
      <c r="AE36" s="53" t="str">
        <f t="shared" si="10"/>
        <v/>
      </c>
      <c r="AF36" s="53" t="str">
        <f t="shared" si="10"/>
        <v/>
      </c>
    </row>
    <row r="37" spans="1:32" ht="9.75" customHeight="1">
      <c r="A37" s="121"/>
      <c r="O37" s="117" t="str">
        <f t="shared" si="3"/>
        <v/>
      </c>
      <c r="P37" s="129"/>
      <c r="Q37" s="129"/>
      <c r="R37" s="129"/>
      <c r="S37" s="118" t="str">
        <f t="shared" si="4"/>
        <v/>
      </c>
      <c r="T37" s="119" t="str">
        <f t="shared" si="5"/>
        <v/>
      </c>
      <c r="U37" s="56" t="str">
        <f t="shared" si="11"/>
        <v/>
      </c>
      <c r="V37" s="55" t="str">
        <f t="shared" si="6"/>
        <v/>
      </c>
      <c r="W37" s="65" t="str">
        <f t="shared" si="7"/>
        <v/>
      </c>
      <c r="Z37" s="52" t="str">
        <f t="shared" si="12"/>
        <v/>
      </c>
      <c r="AA37" s="60" t="str">
        <f t="shared" si="8"/>
        <v/>
      </c>
      <c r="AB37" s="60" t="str">
        <f t="shared" si="9"/>
        <v/>
      </c>
      <c r="AC37" s="53" t="str">
        <f t="shared" si="10"/>
        <v/>
      </c>
      <c r="AD37" s="53" t="str">
        <f t="shared" si="10"/>
        <v/>
      </c>
      <c r="AE37" s="53" t="str">
        <f t="shared" si="10"/>
        <v/>
      </c>
      <c r="AF37" s="53" t="str">
        <f t="shared" si="10"/>
        <v/>
      </c>
    </row>
    <row r="38" spans="1:32" ht="9.75" customHeight="1">
      <c r="A38" s="121"/>
      <c r="O38" s="117" t="str">
        <f t="shared" si="3"/>
        <v/>
      </c>
      <c r="P38" s="129"/>
      <c r="Q38" s="129"/>
      <c r="R38" s="129"/>
      <c r="S38" s="118" t="str">
        <f t="shared" si="4"/>
        <v/>
      </c>
      <c r="T38" s="119" t="str">
        <f t="shared" si="5"/>
        <v/>
      </c>
      <c r="U38" s="56" t="str">
        <f t="shared" si="11"/>
        <v/>
      </c>
      <c r="V38" s="55" t="str">
        <f t="shared" si="6"/>
        <v/>
      </c>
      <c r="W38" s="65" t="str">
        <f t="shared" si="7"/>
        <v/>
      </c>
      <c r="Z38" s="52" t="str">
        <f t="shared" si="12"/>
        <v/>
      </c>
      <c r="AA38" s="60" t="str">
        <f t="shared" si="8"/>
        <v/>
      </c>
      <c r="AB38" s="60" t="str">
        <f t="shared" si="9"/>
        <v/>
      </c>
      <c r="AC38" s="53" t="str">
        <f t="shared" si="10"/>
        <v/>
      </c>
      <c r="AD38" s="53" t="str">
        <f t="shared" si="10"/>
        <v/>
      </c>
      <c r="AE38" s="53" t="str">
        <f t="shared" si="10"/>
        <v/>
      </c>
      <c r="AF38" s="53" t="str">
        <f t="shared" si="10"/>
        <v/>
      </c>
    </row>
    <row r="39" spans="1:32" ht="9.75" customHeight="1">
      <c r="A39" s="121"/>
      <c r="O39" s="117" t="str">
        <f t="shared" si="3"/>
        <v/>
      </c>
      <c r="P39" s="129"/>
      <c r="Q39" s="129"/>
      <c r="R39" s="129"/>
      <c r="S39" s="118" t="str">
        <f t="shared" si="4"/>
        <v/>
      </c>
      <c r="T39" s="119" t="str">
        <f t="shared" si="5"/>
        <v/>
      </c>
      <c r="U39" s="56" t="str">
        <f t="shared" si="11"/>
        <v/>
      </c>
      <c r="V39" s="55" t="str">
        <f t="shared" si="6"/>
        <v/>
      </c>
      <c r="W39" s="65" t="str">
        <f t="shared" si="7"/>
        <v/>
      </c>
      <c r="Z39" s="52" t="str">
        <f t="shared" si="12"/>
        <v/>
      </c>
      <c r="AA39" s="60" t="str">
        <f t="shared" si="8"/>
        <v/>
      </c>
      <c r="AB39" s="60" t="str">
        <f t="shared" si="9"/>
        <v/>
      </c>
      <c r="AC39" s="53" t="str">
        <f t="shared" si="10"/>
        <v/>
      </c>
      <c r="AD39" s="53" t="str">
        <f t="shared" si="10"/>
        <v/>
      </c>
      <c r="AE39" s="53" t="str">
        <f t="shared" si="10"/>
        <v/>
      </c>
      <c r="AF39" s="53" t="str">
        <f t="shared" si="10"/>
        <v/>
      </c>
    </row>
    <row r="40" spans="1:32" ht="9.75" customHeight="1">
      <c r="A40" s="121"/>
      <c r="O40" s="117" t="str">
        <f t="shared" si="3"/>
        <v/>
      </c>
      <c r="P40" s="129"/>
      <c r="Q40" s="129"/>
      <c r="R40" s="129"/>
      <c r="S40" s="118" t="str">
        <f t="shared" si="4"/>
        <v/>
      </c>
      <c r="T40" s="119" t="str">
        <f t="shared" si="5"/>
        <v/>
      </c>
      <c r="U40" s="56" t="str">
        <f t="shared" si="11"/>
        <v/>
      </c>
      <c r="V40" s="55" t="str">
        <f t="shared" si="6"/>
        <v/>
      </c>
      <c r="W40" s="65" t="str">
        <f t="shared" si="7"/>
        <v/>
      </c>
      <c r="Z40" s="52" t="str">
        <f t="shared" si="12"/>
        <v/>
      </c>
      <c r="AA40" s="60" t="str">
        <f t="shared" si="8"/>
        <v/>
      </c>
      <c r="AB40" s="60" t="str">
        <f t="shared" si="9"/>
        <v/>
      </c>
      <c r="AC40" s="53" t="str">
        <f t="shared" si="10"/>
        <v/>
      </c>
      <c r="AD40" s="53" t="str">
        <f t="shared" si="10"/>
        <v/>
      </c>
      <c r="AE40" s="53" t="str">
        <f t="shared" si="10"/>
        <v/>
      </c>
      <c r="AF40" s="53" t="str">
        <f t="shared" si="10"/>
        <v/>
      </c>
    </row>
    <row r="41" spans="1:32" ht="9.75" customHeight="1">
      <c r="A41" s="121"/>
      <c r="O41" s="117" t="str">
        <f t="shared" si="3"/>
        <v/>
      </c>
      <c r="P41" s="129"/>
      <c r="Q41" s="129"/>
      <c r="R41" s="129"/>
      <c r="S41" s="118" t="str">
        <f t="shared" si="4"/>
        <v/>
      </c>
      <c r="T41" s="119" t="str">
        <f t="shared" si="5"/>
        <v/>
      </c>
      <c r="U41" s="56" t="str">
        <f t="shared" si="11"/>
        <v/>
      </c>
      <c r="V41" s="55" t="str">
        <f t="shared" si="6"/>
        <v/>
      </c>
      <c r="W41" s="65" t="str">
        <f t="shared" si="7"/>
        <v/>
      </c>
      <c r="Z41" s="52" t="str">
        <f t="shared" si="12"/>
        <v/>
      </c>
      <c r="AA41" s="60" t="str">
        <f t="shared" si="8"/>
        <v/>
      </c>
      <c r="AB41" s="60" t="str">
        <f t="shared" si="9"/>
        <v/>
      </c>
      <c r="AC41" s="53" t="str">
        <f t="shared" si="10"/>
        <v/>
      </c>
      <c r="AD41" s="53" t="str">
        <f t="shared" si="10"/>
        <v/>
      </c>
      <c r="AE41" s="53" t="str">
        <f t="shared" si="10"/>
        <v/>
      </c>
      <c r="AF41" s="53" t="str">
        <f t="shared" si="10"/>
        <v/>
      </c>
    </row>
    <row r="42" spans="1:32" ht="9.75" customHeight="1">
      <c r="A42" s="121"/>
      <c r="O42" s="117" t="str">
        <f t="shared" si="3"/>
        <v/>
      </c>
      <c r="P42" s="129"/>
      <c r="Q42" s="129"/>
      <c r="R42" s="129"/>
      <c r="S42" s="118" t="str">
        <f t="shared" si="4"/>
        <v/>
      </c>
      <c r="T42" s="119" t="str">
        <f t="shared" ref="T42:T53" si="13">IF(OR(S42="",O42=""),"",(O42^2+S42^2)^0.5)</f>
        <v/>
      </c>
      <c r="U42" s="56" t="str">
        <f t="shared" si="11"/>
        <v/>
      </c>
      <c r="V42" s="55" t="str">
        <f t="shared" ref="V42:V53" si="14">IF(U42="","",IF(U42&lt;60,"High", IF(U42&gt;=80, "Low", "Med")))</f>
        <v/>
      </c>
      <c r="W42" s="65" t="str">
        <f t="shared" ref="W42:W53" si="15">IF(U42="","",IF(U42&lt;60,"&lt;60",IF(U42&gt;=80,"≥80","60-79")))</f>
        <v/>
      </c>
      <c r="Z42" s="52" t="str">
        <f t="shared" si="12"/>
        <v/>
      </c>
      <c r="AA42" s="60" t="str">
        <f t="shared" ref="AA42:AA53" si="16">IF(Z42="","",ROUND(Z42,0))</f>
        <v/>
      </c>
      <c r="AB42" s="60" t="str">
        <f t="shared" ref="AB42:AB53" si="17">IF(AA42="","",IF(AA42&lt;70,1,IF(AA42&lt;80,2,IF(AA42&lt;90,3,4))))</f>
        <v/>
      </c>
      <c r="AC42" s="53" t="str">
        <f t="shared" si="10"/>
        <v/>
      </c>
      <c r="AD42" s="53" t="str">
        <f t="shared" si="10"/>
        <v/>
      </c>
      <c r="AE42" s="53" t="str">
        <f t="shared" si="10"/>
        <v/>
      </c>
      <c r="AF42" s="53" t="str">
        <f t="shared" si="10"/>
        <v/>
      </c>
    </row>
    <row r="43" spans="1:32" ht="9.75" customHeight="1">
      <c r="A43" s="121"/>
      <c r="O43" s="117" t="str">
        <f t="shared" si="3"/>
        <v/>
      </c>
      <c r="P43" s="129"/>
      <c r="Q43" s="129"/>
      <c r="R43" s="129"/>
      <c r="S43" s="118" t="str">
        <f t="shared" si="4"/>
        <v/>
      </c>
      <c r="T43" s="119" t="str">
        <f t="shared" si="13"/>
        <v/>
      </c>
      <c r="U43" s="56" t="str">
        <f t="shared" si="11"/>
        <v/>
      </c>
      <c r="V43" s="55" t="str">
        <f t="shared" si="14"/>
        <v/>
      </c>
      <c r="W43" s="65" t="str">
        <f t="shared" si="15"/>
        <v/>
      </c>
      <c r="Z43" s="52" t="str">
        <f t="shared" si="12"/>
        <v/>
      </c>
      <c r="AA43" s="60" t="str">
        <f t="shared" si="16"/>
        <v/>
      </c>
      <c r="AB43" s="60" t="str">
        <f t="shared" si="17"/>
        <v/>
      </c>
      <c r="AC43" s="53" t="str">
        <f t="shared" si="10"/>
        <v/>
      </c>
      <c r="AD43" s="53" t="str">
        <f t="shared" si="10"/>
        <v/>
      </c>
      <c r="AE43" s="53" t="str">
        <f t="shared" si="10"/>
        <v/>
      </c>
      <c r="AF43" s="53" t="str">
        <f t="shared" si="10"/>
        <v/>
      </c>
    </row>
    <row r="44" spans="1:32" ht="9.75" customHeight="1">
      <c r="A44" s="121"/>
      <c r="O44" s="117" t="str">
        <f t="shared" si="3"/>
        <v/>
      </c>
      <c r="P44" s="129"/>
      <c r="Q44" s="129"/>
      <c r="R44" s="129"/>
      <c r="S44" s="118" t="str">
        <f t="shared" si="4"/>
        <v/>
      </c>
      <c r="T44" s="119" t="str">
        <f t="shared" si="13"/>
        <v/>
      </c>
      <c r="U44" s="56" t="str">
        <f t="shared" si="11"/>
        <v/>
      </c>
      <c r="V44" s="55" t="str">
        <f t="shared" si="14"/>
        <v/>
      </c>
      <c r="W44" s="65" t="str">
        <f t="shared" si="15"/>
        <v/>
      </c>
      <c r="Z44" s="52" t="str">
        <f t="shared" si="12"/>
        <v/>
      </c>
      <c r="AA44" s="60" t="str">
        <f t="shared" si="16"/>
        <v/>
      </c>
      <c r="AB44" s="60" t="str">
        <f t="shared" si="17"/>
        <v/>
      </c>
      <c r="AC44" s="53" t="str">
        <f t="shared" ref="AC44:AF53" si="18">IF(AB44="","",IF($AB44=AC$3,"1","0"))</f>
        <v/>
      </c>
      <c r="AD44" s="53" t="str">
        <f t="shared" si="18"/>
        <v/>
      </c>
      <c r="AE44" s="53" t="str">
        <f t="shared" si="18"/>
        <v/>
      </c>
      <c r="AF44" s="53" t="str">
        <f t="shared" si="18"/>
        <v/>
      </c>
    </row>
    <row r="45" spans="1:32" ht="9.75" customHeight="1">
      <c r="A45" s="121"/>
      <c r="O45" s="117" t="str">
        <f t="shared" si="3"/>
        <v/>
      </c>
      <c r="P45" s="129"/>
      <c r="Q45" s="129"/>
      <c r="R45" s="129"/>
      <c r="S45" s="118" t="str">
        <f t="shared" si="4"/>
        <v/>
      </c>
      <c r="T45" s="119" t="str">
        <f t="shared" si="13"/>
        <v/>
      </c>
      <c r="U45" s="56" t="str">
        <f t="shared" si="11"/>
        <v/>
      </c>
      <c r="V45" s="55" t="str">
        <f t="shared" si="14"/>
        <v/>
      </c>
      <c r="W45" s="65" t="str">
        <f t="shared" si="15"/>
        <v/>
      </c>
      <c r="Z45" s="52" t="str">
        <f t="shared" si="12"/>
        <v/>
      </c>
      <c r="AA45" s="60" t="str">
        <f t="shared" si="16"/>
        <v/>
      </c>
      <c r="AB45" s="60" t="str">
        <f t="shared" si="17"/>
        <v/>
      </c>
      <c r="AC45" s="53" t="str">
        <f t="shared" si="18"/>
        <v/>
      </c>
      <c r="AD45" s="53" t="str">
        <f t="shared" si="18"/>
        <v/>
      </c>
      <c r="AE45" s="53" t="str">
        <f t="shared" si="18"/>
        <v/>
      </c>
      <c r="AF45" s="53" t="str">
        <f t="shared" si="18"/>
        <v/>
      </c>
    </row>
    <row r="46" spans="1:32" ht="9.75" customHeight="1">
      <c r="A46" s="121"/>
      <c r="O46" s="117" t="str">
        <f t="shared" si="3"/>
        <v/>
      </c>
      <c r="P46" s="129"/>
      <c r="Q46" s="129"/>
      <c r="R46" s="129"/>
      <c r="S46" s="118" t="str">
        <f t="shared" si="4"/>
        <v/>
      </c>
      <c r="T46" s="119" t="str">
        <f t="shared" si="13"/>
        <v/>
      </c>
      <c r="U46" s="56" t="str">
        <f t="shared" si="11"/>
        <v/>
      </c>
      <c r="V46" s="55" t="str">
        <f t="shared" si="14"/>
        <v/>
      </c>
      <c r="W46" s="65" t="str">
        <f t="shared" si="15"/>
        <v/>
      </c>
      <c r="Z46" s="52" t="str">
        <f t="shared" si="12"/>
        <v/>
      </c>
      <c r="AA46" s="60" t="str">
        <f t="shared" si="16"/>
        <v/>
      </c>
      <c r="AB46" s="60" t="str">
        <f t="shared" si="17"/>
        <v/>
      </c>
      <c r="AC46" s="53" t="str">
        <f t="shared" si="18"/>
        <v/>
      </c>
      <c r="AD46" s="53" t="str">
        <f t="shared" si="18"/>
        <v/>
      </c>
      <c r="AE46" s="53" t="str">
        <f t="shared" si="18"/>
        <v/>
      </c>
      <c r="AF46" s="53" t="str">
        <f t="shared" si="18"/>
        <v/>
      </c>
    </row>
    <row r="47" spans="1:32" ht="9.75" customHeight="1">
      <c r="A47" s="121"/>
      <c r="O47" s="117" t="str">
        <f t="shared" si="3"/>
        <v/>
      </c>
      <c r="P47" s="129"/>
      <c r="Q47" s="129"/>
      <c r="R47" s="129"/>
      <c r="S47" s="118" t="str">
        <f t="shared" si="4"/>
        <v/>
      </c>
      <c r="T47" s="119" t="str">
        <f t="shared" si="13"/>
        <v/>
      </c>
      <c r="U47" s="56" t="str">
        <f t="shared" si="11"/>
        <v/>
      </c>
      <c r="V47" s="55" t="str">
        <f t="shared" si="14"/>
        <v/>
      </c>
      <c r="W47" s="65" t="str">
        <f t="shared" si="15"/>
        <v/>
      </c>
      <c r="Z47" s="52" t="str">
        <f t="shared" si="12"/>
        <v/>
      </c>
      <c r="AA47" s="60" t="str">
        <f t="shared" si="16"/>
        <v/>
      </c>
      <c r="AB47" s="60" t="str">
        <f t="shared" si="17"/>
        <v/>
      </c>
      <c r="AC47" s="53" t="str">
        <f t="shared" si="18"/>
        <v/>
      </c>
      <c r="AD47" s="53" t="str">
        <f t="shared" si="18"/>
        <v/>
      </c>
      <c r="AE47" s="53" t="str">
        <f t="shared" si="18"/>
        <v/>
      </c>
      <c r="AF47" s="53" t="str">
        <f t="shared" si="18"/>
        <v/>
      </c>
    </row>
    <row r="48" spans="1:32" ht="9.75" customHeight="1">
      <c r="A48" s="121"/>
      <c r="O48" s="117" t="str">
        <f t="shared" si="3"/>
        <v/>
      </c>
      <c r="P48" s="129"/>
      <c r="Q48" s="129"/>
      <c r="R48" s="129"/>
      <c r="S48" s="118" t="str">
        <f t="shared" si="4"/>
        <v/>
      </c>
      <c r="T48" s="119" t="str">
        <f t="shared" si="13"/>
        <v/>
      </c>
      <c r="U48" s="56" t="str">
        <f t="shared" si="11"/>
        <v/>
      </c>
      <c r="V48" s="55" t="str">
        <f t="shared" si="14"/>
        <v/>
      </c>
      <c r="W48" s="65" t="str">
        <f t="shared" si="15"/>
        <v/>
      </c>
      <c r="Z48" s="52" t="str">
        <f t="shared" si="12"/>
        <v/>
      </c>
      <c r="AA48" s="60" t="str">
        <f t="shared" si="16"/>
        <v/>
      </c>
      <c r="AB48" s="60" t="str">
        <f t="shared" si="17"/>
        <v/>
      </c>
      <c r="AC48" s="53" t="str">
        <f t="shared" si="18"/>
        <v/>
      </c>
      <c r="AD48" s="53" t="str">
        <f t="shared" si="18"/>
        <v/>
      </c>
      <c r="AE48" s="53" t="str">
        <f t="shared" si="18"/>
        <v/>
      </c>
      <c r="AF48" s="53" t="str">
        <f t="shared" si="18"/>
        <v/>
      </c>
    </row>
    <row r="49" spans="1:36" ht="9.75" customHeight="1">
      <c r="A49" s="121"/>
      <c r="O49" s="117" t="str">
        <f t="shared" si="3"/>
        <v/>
      </c>
      <c r="P49" s="129"/>
      <c r="Q49" s="129"/>
      <c r="R49" s="129"/>
      <c r="S49" s="118" t="str">
        <f t="shared" si="4"/>
        <v/>
      </c>
      <c r="T49" s="119" t="str">
        <f t="shared" si="13"/>
        <v/>
      </c>
      <c r="U49" s="56" t="str">
        <f t="shared" si="11"/>
        <v/>
      </c>
      <c r="V49" s="55" t="str">
        <f t="shared" si="14"/>
        <v/>
      </c>
      <c r="W49" s="65" t="str">
        <f t="shared" si="15"/>
        <v/>
      </c>
      <c r="Z49" s="52" t="str">
        <f t="shared" si="12"/>
        <v/>
      </c>
      <c r="AA49" s="60" t="str">
        <f t="shared" si="16"/>
        <v/>
      </c>
      <c r="AB49" s="60" t="str">
        <f t="shared" si="17"/>
        <v/>
      </c>
      <c r="AC49" s="53" t="str">
        <f t="shared" si="18"/>
        <v/>
      </c>
      <c r="AD49" s="53" t="str">
        <f t="shared" si="18"/>
        <v/>
      </c>
      <c r="AE49" s="53" t="str">
        <f t="shared" si="18"/>
        <v/>
      </c>
      <c r="AF49" s="53" t="str">
        <f t="shared" si="18"/>
        <v/>
      </c>
    </row>
    <row r="50" spans="1:36" ht="9.75" customHeight="1">
      <c r="A50" s="121"/>
      <c r="O50" s="117" t="str">
        <f t="shared" si="3"/>
        <v/>
      </c>
      <c r="P50" s="129"/>
      <c r="Q50" s="129"/>
      <c r="R50" s="129"/>
      <c r="S50" s="118" t="str">
        <f t="shared" si="4"/>
        <v/>
      </c>
      <c r="T50" s="119" t="str">
        <f t="shared" si="13"/>
        <v/>
      </c>
      <c r="U50" s="56" t="str">
        <f t="shared" si="11"/>
        <v/>
      </c>
      <c r="V50" s="55" t="str">
        <f t="shared" si="14"/>
        <v/>
      </c>
      <c r="W50" s="65" t="str">
        <f t="shared" si="15"/>
        <v/>
      </c>
      <c r="Z50" s="52" t="str">
        <f t="shared" si="12"/>
        <v/>
      </c>
      <c r="AA50" s="60" t="str">
        <f t="shared" si="16"/>
        <v/>
      </c>
      <c r="AB50" s="60" t="str">
        <f t="shared" si="17"/>
        <v/>
      </c>
      <c r="AC50" s="53" t="str">
        <f t="shared" si="18"/>
        <v/>
      </c>
      <c r="AD50" s="53" t="str">
        <f t="shared" si="18"/>
        <v/>
      </c>
      <c r="AE50" s="53" t="str">
        <f t="shared" si="18"/>
        <v/>
      </c>
      <c r="AF50" s="53" t="str">
        <f t="shared" si="18"/>
        <v/>
      </c>
      <c r="AH50" s="60" t="s">
        <v>56</v>
      </c>
      <c r="AI50" s="60">
        <v>95</v>
      </c>
      <c r="AJ50" s="51" t="s">
        <v>163</v>
      </c>
    </row>
    <row r="51" spans="1:36" ht="9.75" customHeight="1">
      <c r="A51" s="121"/>
      <c r="O51" s="117" t="str">
        <f t="shared" si="3"/>
        <v/>
      </c>
      <c r="P51" s="129"/>
      <c r="Q51" s="129"/>
      <c r="R51" s="129"/>
      <c r="S51" s="118" t="str">
        <f t="shared" si="4"/>
        <v/>
      </c>
      <c r="T51" s="119" t="str">
        <f t="shared" si="13"/>
        <v/>
      </c>
      <c r="U51" s="56" t="str">
        <f t="shared" si="11"/>
        <v/>
      </c>
      <c r="V51" s="55" t="str">
        <f t="shared" si="14"/>
        <v/>
      </c>
      <c r="W51" s="65" t="str">
        <f t="shared" si="15"/>
        <v/>
      </c>
      <c r="Z51" s="52" t="str">
        <f t="shared" si="12"/>
        <v/>
      </c>
      <c r="AA51" s="60" t="str">
        <f t="shared" si="16"/>
        <v/>
      </c>
      <c r="AB51" s="60" t="str">
        <f t="shared" si="17"/>
        <v/>
      </c>
      <c r="AC51" s="53" t="str">
        <f t="shared" si="18"/>
        <v/>
      </c>
      <c r="AD51" s="53" t="str">
        <f t="shared" si="18"/>
        <v/>
      </c>
      <c r="AE51" s="53" t="str">
        <f t="shared" si="18"/>
        <v/>
      </c>
      <c r="AF51" s="53" t="str">
        <f t="shared" si="18"/>
        <v/>
      </c>
    </row>
    <row r="52" spans="1:36" ht="9.75" customHeight="1">
      <c r="A52" s="121"/>
      <c r="O52" s="117" t="str">
        <f t="shared" si="3"/>
        <v/>
      </c>
      <c r="P52" s="129"/>
      <c r="Q52" s="129"/>
      <c r="R52" s="129"/>
      <c r="S52" s="118" t="str">
        <f t="shared" si="4"/>
        <v/>
      </c>
      <c r="T52" s="119" t="str">
        <f t="shared" si="13"/>
        <v/>
      </c>
      <c r="U52" s="56" t="str">
        <f t="shared" si="11"/>
        <v/>
      </c>
      <c r="V52" s="55" t="str">
        <f t="shared" si="14"/>
        <v/>
      </c>
      <c r="W52" s="65" t="str">
        <f t="shared" si="15"/>
        <v/>
      </c>
      <c r="Z52" s="52" t="str">
        <f t="shared" si="12"/>
        <v/>
      </c>
      <c r="AA52" s="60" t="str">
        <f t="shared" si="16"/>
        <v/>
      </c>
      <c r="AB52" s="60" t="str">
        <f t="shared" si="17"/>
        <v/>
      </c>
      <c r="AC52" s="53" t="str">
        <f t="shared" si="18"/>
        <v/>
      </c>
      <c r="AD52" s="53" t="str">
        <f t="shared" si="18"/>
        <v/>
      </c>
      <c r="AE52" s="53" t="str">
        <f t="shared" si="18"/>
        <v/>
      </c>
      <c r="AF52" s="53" t="str">
        <f t="shared" si="18"/>
        <v/>
      </c>
    </row>
    <row r="53" spans="1:36" ht="9.75" customHeight="1" thickBot="1">
      <c r="A53" s="128"/>
      <c r="B53" s="64"/>
      <c r="C53" s="63"/>
      <c r="D53" s="63"/>
      <c r="E53" s="63"/>
      <c r="F53" s="63"/>
      <c r="G53" s="64"/>
      <c r="H53" s="64"/>
      <c r="I53" s="64"/>
      <c r="J53" s="64"/>
      <c r="K53" s="64"/>
      <c r="L53" s="64"/>
      <c r="M53" s="64"/>
      <c r="N53" s="64"/>
      <c r="O53" s="117" t="str">
        <f t="shared" si="3"/>
        <v/>
      </c>
      <c r="P53" s="130"/>
      <c r="Q53" s="131"/>
      <c r="R53" s="132"/>
      <c r="S53" s="118" t="str">
        <f t="shared" si="4"/>
        <v/>
      </c>
      <c r="T53" s="124" t="str">
        <f t="shared" si="13"/>
        <v/>
      </c>
      <c r="U53" s="56" t="str">
        <f t="shared" si="11"/>
        <v/>
      </c>
      <c r="V53" s="64" t="str">
        <f t="shared" si="14"/>
        <v/>
      </c>
      <c r="W53" s="66" t="str">
        <f t="shared" si="15"/>
        <v/>
      </c>
      <c r="Z53" s="52" t="str">
        <f t="shared" si="12"/>
        <v/>
      </c>
      <c r="AA53" s="60" t="str">
        <f t="shared" si="16"/>
        <v/>
      </c>
      <c r="AB53" s="60" t="str">
        <f t="shared" si="17"/>
        <v/>
      </c>
      <c r="AC53" s="53" t="str">
        <f t="shared" si="18"/>
        <v/>
      </c>
      <c r="AD53" s="53" t="str">
        <f t="shared" si="18"/>
        <v/>
      </c>
      <c r="AE53" s="53" t="str">
        <f t="shared" si="18"/>
        <v/>
      </c>
      <c r="AF53" s="53" t="str">
        <f t="shared" si="18"/>
        <v/>
      </c>
      <c r="AG53" s="77" t="s">
        <v>44</v>
      </c>
      <c r="AH53" s="77" t="s">
        <v>45</v>
      </c>
      <c r="AI53" s="77" t="s">
        <v>92</v>
      </c>
      <c r="AJ53" s="77" t="s">
        <v>93</v>
      </c>
    </row>
    <row r="54" spans="1:36" ht="13">
      <c r="T54" s="228" t="s">
        <v>61</v>
      </c>
      <c r="U54" s="229"/>
      <c r="V54" s="243" t="str">
        <f>IF(COUNT('PI 2.3.1 CSA'!AA3:AA53) = 0,"",IF('PI 2.3.1 CSA'!AJ54&lt;60,"FAIL",'PI 2.3.1 CSA'!AJ54))</f>
        <v/>
      </c>
      <c r="W54" s="244"/>
      <c r="Z54" s="54"/>
      <c r="AA54" s="60"/>
      <c r="AB54" s="60">
        <f>COUNT(AB4:AB53)</f>
        <v>0</v>
      </c>
      <c r="AC54" s="60">
        <f>COUNTIF(AC4:AC53,1)</f>
        <v>0</v>
      </c>
      <c r="AD54" s="60">
        <f>COUNTIF(AD4:AD53,1)</f>
        <v>0</v>
      </c>
      <c r="AE54" s="60">
        <f>COUNTIF(AE4:AE53,1)</f>
        <v>0</v>
      </c>
      <c r="AF54" s="60">
        <f>COUNTIF(AF4:AF53,1)</f>
        <v>0</v>
      </c>
      <c r="AG54" s="59">
        <f>IF(MIN(AA4:AA53)&lt;60,50,IF(AVERAGE(AA4:AA53)=60,60,IF(MIN(AA4:AA53)&lt;80,IF(AC54/AB54&gt;0.5,IF(SUM(AE54:AF54)&lt;1,65,70),IF(AC54/AB54&lt;0.1,IF(SUM(AE54:AF54)&lt;1,75,75),IF(SUM(AE54:AF54)&lt;1,70,75))),"xxx")))</f>
        <v>50</v>
      </c>
      <c r="AH54" s="59" t="str">
        <f>IF(AG54="xxx",IF(AVERAGE(AA4:AA53)=80,80,IF(AVERAGE(AA4:AA53)=100,100,IF(AE54/AB54&gt;0.5,IF(AF54&lt;1,85,90),IF(AF54&lt;1,90,95)))),"xxx")</f>
        <v>xxx</v>
      </c>
      <c r="AI54" s="59">
        <f>IF(AB54=1,AVERAGE(AA4:AA53),IF(AG54="xxx",AH54,AG54))</f>
        <v>50</v>
      </c>
      <c r="AJ54" s="60">
        <f>IF($AI$54&gt;$AI$50,IF($D$1="yes",$AI$50,$AI$54),$AI$54)</f>
        <v>50</v>
      </c>
    </row>
    <row r="55" spans="1:36" ht="13.5" thickBot="1">
      <c r="T55" s="241" t="s">
        <v>63</v>
      </c>
      <c r="U55" s="242"/>
      <c r="V55" s="245" t="str">
        <f>IF(V54="","",IF(OR(V54&lt;60,V54="Fail"),"FAIL",IF(V54&gt;=80,"Unconditional Pass","Pass with condition")))</f>
        <v/>
      </c>
      <c r="W55" s="246"/>
    </row>
    <row r="56" spans="1:36"/>
  </sheetData>
  <sheetProtection sheet="1" objects="1" scenarios="1"/>
  <protectedRanges>
    <protectedRange sqref="P4:R53 A4:N53" name="UserEdit_241"/>
  </protectedRanges>
  <mergeCells count="19">
    <mergeCell ref="T55:U55"/>
    <mergeCell ref="V54:W54"/>
    <mergeCell ref="V55:W55"/>
    <mergeCell ref="U2:U3"/>
    <mergeCell ref="V2:V3"/>
    <mergeCell ref="W2:W3"/>
    <mergeCell ref="T2:T3"/>
    <mergeCell ref="O2:O3"/>
    <mergeCell ref="H1:O1"/>
    <mergeCell ref="A2:G2"/>
    <mergeCell ref="T54:U54"/>
    <mergeCell ref="P2:P3"/>
    <mergeCell ref="Q2:Q3"/>
    <mergeCell ref="R2:R3"/>
    <mergeCell ref="P1:S1"/>
    <mergeCell ref="H2:I2"/>
    <mergeCell ref="J2:N2"/>
    <mergeCell ref="S2:S3"/>
    <mergeCell ref="U1:W1"/>
  </mergeCells>
  <conditionalFormatting sqref="B4:B53">
    <cfRule type="expression" dxfId="33" priority="42">
      <formula>ISNUMBER(A4)</formula>
    </cfRule>
  </conditionalFormatting>
  <conditionalFormatting sqref="B4:F53">
    <cfRule type="expression" dxfId="32" priority="33">
      <formula>ISTEXT(B4)</formula>
    </cfRule>
  </conditionalFormatting>
  <conditionalFormatting sqref="C4:C53">
    <cfRule type="expression" dxfId="31" priority="40">
      <formula>ISNUMBER(A4)</formula>
    </cfRule>
  </conditionalFormatting>
  <conditionalFormatting sqref="D4:D53">
    <cfRule type="expression" dxfId="30" priority="38">
      <formula>ISNUMBER(A4)</formula>
    </cfRule>
  </conditionalFormatting>
  <conditionalFormatting sqref="E4:E53">
    <cfRule type="expression" dxfId="29" priority="36">
      <formula>ISNUMBER(A4)</formula>
    </cfRule>
  </conditionalFormatting>
  <conditionalFormatting sqref="F4:F53">
    <cfRule type="expression" dxfId="28" priority="34">
      <formula>ISNUMBER(A4)</formula>
    </cfRule>
  </conditionalFormatting>
  <conditionalFormatting sqref="G4:G53">
    <cfRule type="expression" dxfId="27" priority="31">
      <formula>LEN(G4)&gt;0</formula>
    </cfRule>
    <cfRule type="expression" dxfId="26" priority="32">
      <formula>NOT(ISBLANK(A4))</formula>
    </cfRule>
  </conditionalFormatting>
  <conditionalFormatting sqref="H4:H53">
    <cfRule type="expression" dxfId="25" priority="30">
      <formula>ISNUMBER(A4)</formula>
    </cfRule>
  </conditionalFormatting>
  <conditionalFormatting sqref="H4:N53">
    <cfRule type="expression" dxfId="24" priority="17">
      <formula>ISNUMBER(H4)</formula>
    </cfRule>
  </conditionalFormatting>
  <conditionalFormatting sqref="I4:I53">
    <cfRule type="expression" dxfId="23" priority="28">
      <formula>ISNUMBER(A4)</formula>
    </cfRule>
  </conditionalFormatting>
  <conditionalFormatting sqref="J4:J53">
    <cfRule type="expression" dxfId="22" priority="26">
      <formula>ISNUMBER(A4)</formula>
    </cfRule>
  </conditionalFormatting>
  <conditionalFormatting sqref="K4:K53">
    <cfRule type="expression" dxfId="21" priority="24">
      <formula>ISNUMBER(A4)</formula>
    </cfRule>
  </conditionalFormatting>
  <conditionalFormatting sqref="L4:L53">
    <cfRule type="expression" dxfId="20" priority="22">
      <formula>ISNUMBER(A4)</formula>
    </cfRule>
  </conditionalFormatting>
  <conditionalFormatting sqref="M4:M53">
    <cfRule type="expression" dxfId="19" priority="20">
      <formula>ISNUMBER(A4)</formula>
    </cfRule>
  </conditionalFormatting>
  <conditionalFormatting sqref="N4:N53">
    <cfRule type="expression" dxfId="18" priority="18">
      <formula>ISNUMBER(A4)</formula>
    </cfRule>
  </conditionalFormatting>
  <conditionalFormatting sqref="P4:P53">
    <cfRule type="expression" dxfId="17" priority="15">
      <formula>LEN(P4)&gt;0</formula>
    </cfRule>
    <cfRule type="expression" dxfId="16" priority="16">
      <formula>ISNUMBER(A4)</formula>
    </cfRule>
  </conditionalFormatting>
  <conditionalFormatting sqref="Q4:Q53">
    <cfRule type="expression" dxfId="15" priority="4">
      <formula>ISNUMBER(A4)</formula>
    </cfRule>
  </conditionalFormatting>
  <conditionalFormatting sqref="Q4:R53">
    <cfRule type="expression" dxfId="14" priority="1">
      <formula>ISNUMBER(Q4)</formula>
    </cfRule>
  </conditionalFormatting>
  <conditionalFormatting sqref="R4:R53">
    <cfRule type="expression" dxfId="13" priority="2">
      <formula>ISNUMBER(A4)</formula>
    </cfRule>
  </conditionalFormatting>
  <conditionalFormatting sqref="V4:V53">
    <cfRule type="cellIs" dxfId="12" priority="44" stopIfTrue="1" operator="equal">
      <formula>"HIGH"</formula>
    </cfRule>
    <cfRule type="cellIs" dxfId="11" priority="45" stopIfTrue="1" operator="equal">
      <formula>"MED"</formula>
    </cfRule>
    <cfRule type="cellIs" dxfId="10" priority="46" stopIfTrue="1" operator="equal">
      <formula>"LOW"</formula>
    </cfRule>
  </conditionalFormatting>
  <conditionalFormatting sqref="V54">
    <cfRule type="containsText" dxfId="9" priority="7" operator="containsText" text="FAIL">
      <formula>NOT(ISERROR(SEARCH("FAIL",V54)))</formula>
    </cfRule>
  </conditionalFormatting>
  <conditionalFormatting sqref="V55">
    <cfRule type="containsText" dxfId="8" priority="9" operator="containsText" text="Unconditional pass">
      <formula>NOT(ISERROR(SEARCH("Unconditional pass",V55)))</formula>
    </cfRule>
  </conditionalFormatting>
  <conditionalFormatting sqref="V55:W55">
    <cfRule type="containsText" dxfId="6" priority="8" operator="containsText" text="Fail">
      <formula>NOT(ISERROR(SEARCH("Fail",V55)))</formula>
    </cfRule>
  </conditionalFormatting>
  <conditionalFormatting sqref="W4:W53">
    <cfRule type="cellIs" dxfId="5" priority="47" stopIfTrue="1" operator="equal">
      <formula>"&lt;60"</formula>
    </cfRule>
    <cfRule type="cellIs" dxfId="4" priority="48" stopIfTrue="1" operator="equal">
      <formula>"60-79"</formula>
    </cfRule>
    <cfRule type="cellIs" dxfId="3" priority="49" stopIfTrue="1" operator="equal">
      <formula>"≥80"</formula>
    </cfRule>
  </conditionalFormatting>
  <dataValidations count="3">
    <dataValidation type="whole" allowBlank="1" showInputMessage="1" showErrorMessage="1" errorTitle="Warning" error="Scores must be between 1-3." sqref="H4:N53" xr:uid="{00000000-0002-0000-0500-000001000000}">
      <formula1>1</formula1>
      <formula2>3</formula2>
    </dataValidation>
    <dataValidation type="list" allowBlank="1" showInputMessage="1" showErrorMessage="1" sqref="A4:A53" xr:uid="{00000000-0002-0000-0500-000002000000}">
      <formula1>scoringel</formula1>
    </dataValidation>
    <dataValidation type="list" allowBlank="1" showDropDown="1" showErrorMessage="1" errorTitle="Error" error="Scores must be in increments of 0.5 and between 0.5 and 3" sqref="P4:R53" xr:uid="{00000000-0002-0000-0500-000003000000}">
      <formula1>"0.5,1,1.5,2,2.5,3"</formula1>
    </dataValidation>
  </dataValidations>
  <printOptions gridLines="1"/>
  <pageMargins left="0.33" right="0.32" top="1" bottom="1" header="0.5" footer="0.5"/>
  <pageSetup paperSize="9" scale="80" orientation="landscape"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10" operator="containsText" id="{38059BC4-5E08-4370-A6D4-A5F34B1B7210}">
            <xm:f>NOT(ISERROR(SEARCH("Pass with condition",V55)))</xm:f>
            <xm:f>"Pass with condition"</xm:f>
            <x14:dxf>
              <fill>
                <patternFill>
                  <bgColor rgb="FFFFFF00"/>
                </patternFill>
              </fill>
            </x14:dxf>
          </x14:cfRule>
          <xm:sqref>V55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workbookViewId="0">
      <selection sqref="A1:C1"/>
    </sheetView>
  </sheetViews>
  <sheetFormatPr defaultColWidth="0" defaultRowHeight="12.5" zeroHeight="1"/>
  <cols>
    <col min="1" max="1" width="32.81640625" customWidth="1"/>
    <col min="2" max="2" width="28.54296875" customWidth="1"/>
    <col min="3" max="3" width="33" customWidth="1"/>
    <col min="4" max="4" width="2.7265625" customWidth="1"/>
    <col min="5" max="16384" width="9.26953125" hidden="1"/>
  </cols>
  <sheetData>
    <row r="1" spans="1:4" ht="20.149999999999999" customHeight="1">
      <c r="A1" s="252" t="s">
        <v>60</v>
      </c>
      <c r="B1" s="253"/>
      <c r="C1" s="253"/>
      <c r="D1" s="158"/>
    </row>
    <row r="2" spans="1:4" ht="20.149999999999999" customHeight="1">
      <c r="A2" s="43" t="s">
        <v>62</v>
      </c>
      <c r="B2" s="43" t="s">
        <v>61</v>
      </c>
      <c r="C2" s="43" t="s">
        <v>63</v>
      </c>
      <c r="D2" s="158"/>
    </row>
    <row r="3" spans="1:4" s="151" customFormat="1" ht="24.75" customHeight="1">
      <c r="A3" s="150" t="s">
        <v>161</v>
      </c>
      <c r="B3" s="150" t="str">
        <f>IF(COUNT('PI 1.1.1 PSA'!AI3:AI53) = 0,"",IF('PI 1.1.1 PSA'!AQ54&lt;60,"FAIL",'PI 1.1.1 PSA'!AQ54))</f>
        <v/>
      </c>
      <c r="C3" s="150" t="str">
        <f>IF(B3="","",IF(OR(B3&lt;60,B3="Fail"),"FAIL",IF(B3&gt;=80,"Unconditional Pass","Pass with condition")))</f>
        <v/>
      </c>
      <c r="D3" s="159"/>
    </row>
    <row r="4" spans="1:4" s="151" customFormat="1" ht="24.75" customHeight="1">
      <c r="A4" s="150" t="s">
        <v>110</v>
      </c>
      <c r="B4" s="150" t="str">
        <f>IF(COUNT('PI 2.1.1 PSA'!AK3:AK53)=0,"",IF('PI 2.1.1 PSA'!BC54&lt;60,"FAIL",'PI 2.1.1 PSA'!BC54))</f>
        <v/>
      </c>
      <c r="C4" s="150" t="str">
        <f t="shared" ref="C4:C12" si="0">IF(B4="","",IF(OR(B4&lt;60,B4="Fail"),"FAIL",IF(B4&gt;=80,"Unconditional Pass","Pass with condition")))</f>
        <v/>
      </c>
      <c r="D4" s="159"/>
    </row>
    <row r="5" spans="1:4" s="151" customFormat="1" ht="24.75" customHeight="1">
      <c r="A5" s="150" t="s">
        <v>152</v>
      </c>
      <c r="B5" s="150" t="str">
        <f>IF(COUNT('PI 2.2.1 PSA (Fish + Inv +Amph)'!AA3:AA53) = 0,"",IF('PI 2.2.1 PSA (Fish + Inv +Amph)'!AI54&lt;60,"FAIL",'PI 2.2.1 PSA (Fish + Inv +Amph)'!AI54))</f>
        <v/>
      </c>
      <c r="C5" s="150" t="str">
        <f t="shared" si="0"/>
        <v/>
      </c>
      <c r="D5" s="159"/>
    </row>
    <row r="6" spans="1:4" s="151" customFormat="1" ht="24.75" customHeight="1">
      <c r="A6" s="150" t="s">
        <v>153</v>
      </c>
      <c r="B6" s="150" t="str">
        <f>IF(COUNT('PI 2.2.1 PSA (birds)'!U3:U53) = 0,"",IF('PI 2.2.1 PSA (birds)'!AC54&lt;60,"FAIL",'PI 2.2.1 PSA (birds)'!AC54))</f>
        <v/>
      </c>
      <c r="C6" s="150" t="str">
        <f t="shared" si="0"/>
        <v/>
      </c>
      <c r="D6" s="159"/>
    </row>
    <row r="7" spans="1:4" s="151" customFormat="1" ht="24.75" customHeight="1">
      <c r="A7" s="150" t="s">
        <v>154</v>
      </c>
      <c r="B7" s="150" t="str">
        <f>IF(COUNT('PI 2.2.1 PSA (myst + siren)'!T3:T53) = 0,"",IF('PI 2.2.1 PSA (myst + siren)'!AB54&lt;60,"FAIL",'PI 2.2.1 PSA (myst + siren)'!AB54))</f>
        <v/>
      </c>
      <c r="C7" s="150" t="str">
        <f t="shared" si="0"/>
        <v/>
      </c>
      <c r="D7" s="159"/>
    </row>
    <row r="8" spans="1:4" s="151" customFormat="1" ht="24.75" customHeight="1">
      <c r="A8" s="150" t="s">
        <v>155</v>
      </c>
      <c r="B8" s="150" t="str">
        <f>IF(COUNT('PI 2.2.1 PSA (odontocetes)'!T3:T53) = 0,"",IF('PI 2.2.1 PSA (odontocetes)'!AB54&lt;60,"FAIL",'PI 2.2.1 PSA (odontocetes)'!AB54))</f>
        <v/>
      </c>
      <c r="C8" s="150" t="str">
        <f t="shared" si="0"/>
        <v/>
      </c>
      <c r="D8" s="159"/>
    </row>
    <row r="9" spans="1:4" s="151" customFormat="1" ht="24.75" customHeight="1">
      <c r="A9" s="150" t="s">
        <v>156</v>
      </c>
      <c r="B9" s="150" t="str">
        <f>IF(COUNT('PI 2.2.1 PSA (pinnipeds+otters)'!U3:U53) = 0,"",IF('PI 2.2.1 PSA (pinnipeds+otters)'!AC54&lt;60,"FAIL",'PI 2.2.1 PSA (pinnipeds+otters)'!AC54))</f>
        <v/>
      </c>
      <c r="C9" s="150" t="str">
        <f t="shared" si="0"/>
        <v/>
      </c>
      <c r="D9" s="159"/>
    </row>
    <row r="10" spans="1:4" s="151" customFormat="1" ht="24.75" customHeight="1">
      <c r="A10" s="150" t="s">
        <v>157</v>
      </c>
      <c r="B10" s="150" t="str">
        <f>IF(COUNT('PI 2.2.1 PSA (turtles)'!T3:T53) = 0,"",IF('PI 2.2.1 PSA (turtles)'!AB54&lt;60,"FAIL",'PI 2.2.1 PSA (turtles)'!AB54))</f>
        <v/>
      </c>
      <c r="C10" s="150" t="str">
        <f t="shared" si="0"/>
        <v/>
      </c>
      <c r="D10" s="159"/>
    </row>
    <row r="11" spans="1:4" s="151" customFormat="1" ht="24.75" customHeight="1">
      <c r="A11" s="150" t="s">
        <v>158</v>
      </c>
      <c r="B11" s="150" t="str">
        <f>IF(COUNT('PI 2.2.1 PSA (Sea snakes)'!U3:U53) = 0,"",IF('PI 2.2.1 PSA (Sea snakes)'!AC54&lt;60,"FAIL",'PI 2.2.1 PSA (Sea snakes)'!AC54))</f>
        <v/>
      </c>
      <c r="C11" s="150" t="str">
        <f t="shared" si="0"/>
        <v/>
      </c>
      <c r="D11" s="159"/>
    </row>
    <row r="12" spans="1:4" s="151" customFormat="1" ht="24.75" customHeight="1">
      <c r="A12" s="150" t="s">
        <v>159</v>
      </c>
      <c r="B12" s="150" t="str">
        <f>IF(COUNT('PI 2.3.1 CSA'!AA3:AA53) = 0,"",IF('PI 2.3.1 CSA'!AJ54&lt;60,"FAIL",'PI 2.3.1 CSA'!AJ54))</f>
        <v/>
      </c>
      <c r="C12" s="150" t="str">
        <f t="shared" si="0"/>
        <v/>
      </c>
      <c r="D12" s="159"/>
    </row>
    <row r="13" spans="1:4">
      <c r="A13" s="158"/>
      <c r="B13" s="158"/>
      <c r="C13" s="158"/>
      <c r="D13" s="158"/>
    </row>
  </sheetData>
  <sheetProtection sheet="1" objects="1" scenarios="1"/>
  <mergeCells count="1">
    <mergeCell ref="A1:C1"/>
  </mergeCells>
  <conditionalFormatting sqref="A3:C12">
    <cfRule type="containsText" dxfId="2" priority="1" operator="containsText" text="Fail">
      <formula>NOT(ISERROR(SEARCH("Fail",A3)))</formula>
    </cfRule>
    <cfRule type="containsText" dxfId="1" priority="2" operator="containsText" text="Unconditional pass">
      <formula>NOT(ISERROR(SEARCH("Unconditional pass",A3)))</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 operator="containsText" id="{5BBBD3AB-F7BC-40DB-B5DE-2C8425E05A4C}">
            <xm:f>NOT(ISERROR(SEARCH("Pass with condition",A3)))</xm:f>
            <xm:f>"Pass with condition"</xm:f>
            <x14:dxf>
              <fill>
                <patternFill>
                  <bgColor rgb="FFFFFF00"/>
                </patternFill>
              </fill>
            </x14:dxf>
          </x14:cfRule>
          <xm:sqref>A3:C12</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2EF9E-6110-49FE-BE8F-2B80069EEBF3}">
  <dimension ref="A1:C10"/>
  <sheetViews>
    <sheetView workbookViewId="0">
      <selection sqref="A1:G1"/>
    </sheetView>
  </sheetViews>
  <sheetFormatPr defaultRowHeight="12.5"/>
  <cols>
    <col min="1" max="1" width="22.453125" customWidth="1"/>
    <col min="2" max="2" width="32.1796875" customWidth="1"/>
    <col min="3" max="3" width="45.26953125" bestFit="1" customWidth="1"/>
  </cols>
  <sheetData>
    <row r="1" spans="1:3" ht="14.15" customHeight="1">
      <c r="A1" s="254" t="s">
        <v>118</v>
      </c>
      <c r="B1" s="255"/>
      <c r="C1" s="155"/>
    </row>
    <row r="2" spans="1:3">
      <c r="A2" s="144" t="s">
        <v>119</v>
      </c>
      <c r="B2" s="144" t="s">
        <v>120</v>
      </c>
      <c r="C2" s="144" t="s">
        <v>167</v>
      </c>
    </row>
    <row r="3" spans="1:3">
      <c r="A3" s="147">
        <v>2.02</v>
      </c>
      <c r="B3" s="146">
        <v>42109</v>
      </c>
    </row>
    <row r="4" spans="1:3">
      <c r="A4" s="147">
        <v>2.0299999999999998</v>
      </c>
      <c r="B4" s="146">
        <v>42929</v>
      </c>
    </row>
    <row r="5" spans="1:3">
      <c r="A5" s="147">
        <v>2.04</v>
      </c>
      <c r="B5" s="146">
        <v>43451</v>
      </c>
    </row>
    <row r="6" spans="1:3">
      <c r="A6" s="147" t="s">
        <v>123</v>
      </c>
      <c r="B6" s="146">
        <v>43915</v>
      </c>
    </row>
    <row r="7" spans="1:3">
      <c r="A7" s="157">
        <v>3</v>
      </c>
      <c r="B7" s="146">
        <v>44860</v>
      </c>
      <c r="C7" t="s">
        <v>168</v>
      </c>
    </row>
    <row r="8" spans="1:3" ht="14.5">
      <c r="A8" s="145"/>
      <c r="B8" s="145"/>
    </row>
    <row r="9" spans="1:3" ht="14.15" customHeight="1">
      <c r="A9" s="254" t="s">
        <v>121</v>
      </c>
      <c r="B9" s="255"/>
      <c r="C9" s="155"/>
    </row>
    <row r="10" spans="1:3" ht="81" customHeight="1">
      <c r="A10" s="256" t="s">
        <v>151</v>
      </c>
      <c r="B10" s="257"/>
    </row>
  </sheetData>
  <sheetProtection sheet="1" objects="1" scenarios="1"/>
  <mergeCells count="3">
    <mergeCell ref="A1:B1"/>
    <mergeCell ref="A9:B9"/>
    <mergeCell ref="A10:B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81"/>
  <sheetViews>
    <sheetView workbookViewId="0">
      <selection activeCell="A2" sqref="A2"/>
    </sheetView>
  </sheetViews>
  <sheetFormatPr defaultRowHeight="12.5"/>
  <cols>
    <col min="1" max="1" width="28.54296875" customWidth="1"/>
  </cols>
  <sheetData>
    <row r="1" spans="1:1">
      <c r="A1" s="5" t="s">
        <v>122</v>
      </c>
    </row>
    <row r="2" spans="1:1">
      <c r="A2" t="s">
        <v>22</v>
      </c>
    </row>
    <row r="5" spans="1:1">
      <c r="A5">
        <v>1</v>
      </c>
    </row>
    <row r="6" spans="1:1">
      <c r="A6">
        <v>2</v>
      </c>
    </row>
    <row r="7" spans="1:1">
      <c r="A7">
        <v>3</v>
      </c>
    </row>
    <row r="8" spans="1:1">
      <c r="A8">
        <v>4</v>
      </c>
    </row>
    <row r="9" spans="1:1">
      <c r="A9">
        <v>5</v>
      </c>
    </row>
    <row r="10" spans="1:1">
      <c r="A10">
        <v>6</v>
      </c>
    </row>
    <row r="11" spans="1:1">
      <c r="A11">
        <v>7</v>
      </c>
    </row>
    <row r="12" spans="1:1">
      <c r="A12">
        <v>8</v>
      </c>
    </row>
    <row r="13" spans="1:1">
      <c r="A13">
        <v>9</v>
      </c>
    </row>
    <row r="14" spans="1:1">
      <c r="A14">
        <v>10</v>
      </c>
    </row>
    <row r="15" spans="1:1">
      <c r="A15">
        <v>11</v>
      </c>
    </row>
    <row r="16" spans="1:1">
      <c r="A16">
        <v>12</v>
      </c>
    </row>
    <row r="17" spans="1:1">
      <c r="A17">
        <v>13</v>
      </c>
    </row>
    <row r="18" spans="1:1">
      <c r="A18">
        <v>14</v>
      </c>
    </row>
    <row r="19" spans="1:1">
      <c r="A19">
        <v>15</v>
      </c>
    </row>
    <row r="20" spans="1:1">
      <c r="A20">
        <v>16</v>
      </c>
    </row>
    <row r="21" spans="1:1">
      <c r="A21">
        <v>17</v>
      </c>
    </row>
    <row r="22" spans="1:1">
      <c r="A22">
        <v>18</v>
      </c>
    </row>
    <row r="23" spans="1:1">
      <c r="A23">
        <v>19</v>
      </c>
    </row>
    <row r="24" spans="1:1">
      <c r="A24">
        <v>20</v>
      </c>
    </row>
    <row r="25" spans="1:1">
      <c r="A25">
        <v>21</v>
      </c>
    </row>
    <row r="26" spans="1:1">
      <c r="A26">
        <v>22</v>
      </c>
    </row>
    <row r="27" spans="1:1">
      <c r="A27">
        <v>23</v>
      </c>
    </row>
    <row r="28" spans="1:1">
      <c r="A28">
        <v>24</v>
      </c>
    </row>
    <row r="29" spans="1:1">
      <c r="A29">
        <v>25</v>
      </c>
    </row>
    <row r="30" spans="1:1">
      <c r="A30">
        <v>26</v>
      </c>
    </row>
    <row r="31" spans="1:1">
      <c r="A31">
        <v>27</v>
      </c>
    </row>
    <row r="32" spans="1:1">
      <c r="A32">
        <v>28</v>
      </c>
    </row>
    <row r="33" spans="1:1">
      <c r="A33">
        <v>29</v>
      </c>
    </row>
    <row r="34" spans="1:1">
      <c r="A34">
        <v>30</v>
      </c>
    </row>
    <row r="35" spans="1:1">
      <c r="A35">
        <v>31</v>
      </c>
    </row>
    <row r="36" spans="1:1">
      <c r="A36">
        <v>32</v>
      </c>
    </row>
    <row r="37" spans="1:1">
      <c r="A37">
        <v>33</v>
      </c>
    </row>
    <row r="38" spans="1:1">
      <c r="A38">
        <v>34</v>
      </c>
    </row>
    <row r="39" spans="1:1">
      <c r="A39">
        <v>35</v>
      </c>
    </row>
    <row r="40" spans="1:1">
      <c r="A40">
        <v>36</v>
      </c>
    </row>
    <row r="41" spans="1:1">
      <c r="A41">
        <v>37</v>
      </c>
    </row>
    <row r="42" spans="1:1">
      <c r="A42">
        <v>38</v>
      </c>
    </row>
    <row r="43" spans="1:1">
      <c r="A43">
        <v>39</v>
      </c>
    </row>
    <row r="44" spans="1:1">
      <c r="A44">
        <v>40</v>
      </c>
    </row>
    <row r="45" spans="1:1">
      <c r="A45">
        <v>41</v>
      </c>
    </row>
    <row r="46" spans="1:1">
      <c r="A46">
        <v>42</v>
      </c>
    </row>
    <row r="47" spans="1:1">
      <c r="A47">
        <v>43</v>
      </c>
    </row>
    <row r="48" spans="1:1">
      <c r="A48">
        <v>44</v>
      </c>
    </row>
    <row r="49" spans="1:1">
      <c r="A49">
        <v>45</v>
      </c>
    </row>
    <row r="50" spans="1:1">
      <c r="A50">
        <v>46</v>
      </c>
    </row>
    <row r="51" spans="1:1">
      <c r="A51">
        <v>47</v>
      </c>
    </row>
    <row r="52" spans="1:1">
      <c r="A52">
        <v>48</v>
      </c>
    </row>
    <row r="53" spans="1:1">
      <c r="A53">
        <v>49</v>
      </c>
    </row>
    <row r="54" spans="1:1">
      <c r="A54">
        <v>50</v>
      </c>
    </row>
    <row r="61" spans="1:1">
      <c r="A61" s="5" t="s">
        <v>27</v>
      </c>
    </row>
    <row r="62" spans="1:1">
      <c r="A62" s="5" t="s">
        <v>28</v>
      </c>
    </row>
    <row r="64" spans="1:1">
      <c r="A64" s="44" t="s">
        <v>64</v>
      </c>
    </row>
    <row r="65" spans="1:1">
      <c r="A65" s="5" t="s">
        <v>30</v>
      </c>
    </row>
    <row r="66" spans="1:1">
      <c r="A66" s="5" t="s">
        <v>31</v>
      </c>
    </row>
    <row r="68" spans="1:1">
      <c r="A68" s="5" t="s">
        <v>32</v>
      </c>
    </row>
    <row r="69" spans="1:1">
      <c r="A69" s="5" t="s">
        <v>33</v>
      </c>
    </row>
    <row r="70" spans="1:1">
      <c r="A70" s="5" t="s">
        <v>34</v>
      </c>
    </row>
    <row r="71" spans="1:1">
      <c r="A71" s="5" t="s">
        <v>35</v>
      </c>
    </row>
    <row r="72" spans="1:1">
      <c r="A72" s="5" t="s">
        <v>36</v>
      </c>
    </row>
    <row r="73" spans="1:1">
      <c r="A73" s="5" t="s">
        <v>37</v>
      </c>
    </row>
    <row r="74" spans="1:1">
      <c r="A74" s="5" t="s">
        <v>38</v>
      </c>
    </row>
    <row r="75" spans="1:1">
      <c r="A75" s="5" t="s">
        <v>39</v>
      </c>
    </row>
    <row r="76" spans="1:1">
      <c r="A76" s="5" t="s">
        <v>40</v>
      </c>
    </row>
    <row r="77" spans="1:1">
      <c r="A77" s="5" t="s">
        <v>41</v>
      </c>
    </row>
    <row r="79" spans="1:1">
      <c r="A79">
        <v>60</v>
      </c>
    </row>
    <row r="80" spans="1:1">
      <c r="A80">
        <v>80</v>
      </c>
    </row>
    <row r="81" spans="1:1">
      <c r="A81">
        <v>100</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343"/>
  <sheetViews>
    <sheetView zoomScaleNormal="100" workbookViewId="0">
      <selection sqref="A1:G1"/>
    </sheetView>
  </sheetViews>
  <sheetFormatPr defaultColWidth="0" defaultRowHeight="10" zeroHeight="1"/>
  <cols>
    <col min="1" max="1" width="7.54296875" style="10" bestFit="1" customWidth="1"/>
    <col min="2" max="2" width="8.453125" style="2" customWidth="1"/>
    <col min="3" max="3" width="15.54296875" style="2" customWidth="1"/>
    <col min="4" max="6" width="15.54296875" style="7" customWidth="1"/>
    <col min="7" max="7" width="15.54296875" style="10" customWidth="1"/>
    <col min="8" max="23" width="5.54296875" style="1" customWidth="1"/>
    <col min="24" max="26" width="5.54296875" style="3" customWidth="1"/>
    <col min="27" max="27" width="5.54296875" style="2" customWidth="1"/>
    <col min="28" max="29" width="7.54296875" style="2" customWidth="1"/>
    <col min="30" max="31" width="5.54296875" style="2" customWidth="1"/>
    <col min="32" max="32" width="2.54296875" style="2" customWidth="1"/>
    <col min="33" max="33" width="9.1796875" style="2" hidden="1" customWidth="1"/>
    <col min="34" max="34" width="9.1796875" style="67" hidden="1" customWidth="1"/>
    <col min="35" max="35" width="9.1796875" style="2" hidden="1" customWidth="1"/>
    <col min="36" max="36" width="7" style="2" hidden="1" customWidth="1"/>
    <col min="37" max="16384" width="9.1796875" style="2" hidden="1"/>
  </cols>
  <sheetData>
    <row r="1" spans="1:40" ht="11.25" customHeight="1">
      <c r="A1" s="183"/>
      <c r="B1" s="184"/>
      <c r="C1" s="184"/>
      <c r="D1" s="184"/>
      <c r="E1" s="184"/>
      <c r="F1" s="184"/>
      <c r="G1" s="184"/>
      <c r="H1" s="194" t="s">
        <v>15</v>
      </c>
      <c r="I1" s="194"/>
      <c r="J1" s="194"/>
      <c r="K1" s="194"/>
      <c r="L1" s="194"/>
      <c r="M1" s="194"/>
      <c r="N1" s="194"/>
      <c r="O1" s="194"/>
      <c r="P1" s="194"/>
      <c r="Q1" s="195" t="s">
        <v>16</v>
      </c>
      <c r="R1" s="195"/>
      <c r="S1" s="195"/>
      <c r="T1" s="195"/>
      <c r="U1" s="195"/>
      <c r="V1" s="198" t="s">
        <v>12</v>
      </c>
      <c r="W1" s="196" t="s">
        <v>19</v>
      </c>
      <c r="X1" s="197"/>
      <c r="Y1" s="197"/>
      <c r="Z1" s="197"/>
      <c r="AA1" s="184"/>
      <c r="AB1" s="184"/>
      <c r="AC1" s="184"/>
      <c r="AD1" s="184"/>
      <c r="AE1" s="185"/>
    </row>
    <row r="2" spans="1:40" s="8" customFormat="1" ht="120" customHeight="1">
      <c r="A2" s="104" t="s">
        <v>26</v>
      </c>
      <c r="B2" s="109" t="s">
        <v>115</v>
      </c>
      <c r="C2" s="95" t="s">
        <v>23</v>
      </c>
      <c r="D2" s="95" t="s">
        <v>24</v>
      </c>
      <c r="E2" s="95" t="s">
        <v>25</v>
      </c>
      <c r="F2" s="95" t="s">
        <v>21</v>
      </c>
      <c r="G2" s="95" t="s">
        <v>114</v>
      </c>
      <c r="H2" s="89" t="s">
        <v>0</v>
      </c>
      <c r="I2" s="89" t="s">
        <v>1</v>
      </c>
      <c r="J2" s="89" t="s">
        <v>2</v>
      </c>
      <c r="K2" s="89" t="s">
        <v>3</v>
      </c>
      <c r="L2" s="89" t="s">
        <v>4</v>
      </c>
      <c r="M2" s="89" t="s">
        <v>5</v>
      </c>
      <c r="N2" s="89" t="s">
        <v>95</v>
      </c>
      <c r="O2" s="96" t="s">
        <v>20</v>
      </c>
      <c r="P2" s="90" t="s">
        <v>6</v>
      </c>
      <c r="Q2" s="97" t="s">
        <v>7</v>
      </c>
      <c r="R2" s="91" t="s">
        <v>8</v>
      </c>
      <c r="S2" s="91" t="s">
        <v>9</v>
      </c>
      <c r="T2" s="99" t="s">
        <v>10</v>
      </c>
      <c r="U2" s="92" t="s">
        <v>11</v>
      </c>
      <c r="V2" s="199"/>
      <c r="W2" s="101" t="s">
        <v>96</v>
      </c>
      <c r="X2" s="94" t="s">
        <v>97</v>
      </c>
      <c r="Y2" s="103" t="s">
        <v>17</v>
      </c>
      <c r="Z2" s="93" t="s">
        <v>18</v>
      </c>
      <c r="AA2" s="110" t="s">
        <v>90</v>
      </c>
      <c r="AB2" s="111" t="s">
        <v>13</v>
      </c>
      <c r="AC2" s="112" t="s">
        <v>14</v>
      </c>
      <c r="AD2" s="113" t="s">
        <v>102</v>
      </c>
      <c r="AE2" s="127" t="s">
        <v>103</v>
      </c>
      <c r="AF2" s="13"/>
      <c r="AG2" s="12" t="s">
        <v>94</v>
      </c>
      <c r="AH2" s="68"/>
      <c r="AI2" s="19" t="s">
        <v>43</v>
      </c>
      <c r="AJ2" s="19" t="s">
        <v>42</v>
      </c>
      <c r="AK2" s="19">
        <v>1</v>
      </c>
      <c r="AL2" s="19">
        <v>2</v>
      </c>
      <c r="AM2" s="19">
        <v>3</v>
      </c>
      <c r="AN2" s="19">
        <v>4</v>
      </c>
    </row>
    <row r="3" spans="1:40" ht="9.75" customHeight="1">
      <c r="A3" s="135"/>
      <c r="B3" s="2" t="str">
        <f>IF(COUNTIF(A$3:A3,A3)=1,"First","")</f>
        <v/>
      </c>
      <c r="D3" s="2"/>
      <c r="E3" s="2"/>
      <c r="F3" s="2"/>
      <c r="G3" s="2"/>
      <c r="P3" s="98" t="str">
        <f t="shared" ref="P3:P34" si="0">IF(AND(F3="Invertebrate",COUNT(H3:J3,M3:O3)&gt;5),AVERAGE(H3:J3,M3:O3),IF(AND(F3="Vertebrate",COUNT(H3:N3)&gt;6),AVERAGE(H3:N3),""))</f>
        <v/>
      </c>
      <c r="Q3" s="72"/>
      <c r="R3" s="72"/>
      <c r="S3" s="72"/>
      <c r="T3" s="72"/>
      <c r="U3" s="100" t="str">
        <f t="shared" ref="U3:U34" si="1">IF(COUNT(Q3:T3)&gt;3,((Q3*R3*S3*T3)-1)/40+1,"")</f>
        <v/>
      </c>
      <c r="V3" s="102" t="str">
        <f>IFERROR(IF(U3="","",(P3^2+U3^2)^0.5),"")</f>
        <v/>
      </c>
      <c r="X3" s="3" t="str">
        <f>IFERROR(W3/SUMIF($A$3:$A$40,A3,$W$3:$W$40),"")</f>
        <v/>
      </c>
      <c r="Y3" s="3" t="str">
        <f>IFERROR(V3*X3,"")</f>
        <v/>
      </c>
      <c r="Z3" s="102" t="str">
        <f>IF(W3="","",SUMIF($A$3:$A$40,A3,$Y$3:$Y$40))</f>
        <v/>
      </c>
      <c r="AA3" s="61" t="str">
        <f>IFERROR(ROUND(IF(B3="First",IF(W3="",-11.965*V3^2+32.28*V3+78.259,-11.965*Z3^2+32.28*Z3+78.259),""),0),"")</f>
        <v/>
      </c>
      <c r="AB3" s="1" t="str">
        <f>IF(AA3="","",IF(AA3&lt;60,"High",IF(AA3&gt;=80,"Low","Med")))</f>
        <v/>
      </c>
      <c r="AC3" s="1" t="str">
        <f>IF(AA3="","",IF(AA3&lt;60,"&lt;60", IF(AA3&gt;=80, "≥80", "60-79")))</f>
        <v/>
      </c>
      <c r="AD3" s="11">
        <v>60</v>
      </c>
      <c r="AE3" s="78" t="str">
        <f>IF(OR(AA3="",AD3=""),"",IF(OR(AA3&lt;60,AD3&lt;60),MIN(AVERAGE(AA3,AD3),59),IF(OR(AA3&lt;80,AD3&lt;80),MIN(AVERAGE(AA3,AD3),79),AVERAGE(AA3,AD3))))</f>
        <v/>
      </c>
      <c r="AF3" s="13"/>
      <c r="AG3" s="61" t="str">
        <f>IF(ISBLANK(A3),"",IF(COUNTIF($A$3:$A$53,A3)&gt;1,0,1))</f>
        <v/>
      </c>
      <c r="AH3" s="69" t="str">
        <f t="shared" ref="AH3:AH40" si="2">AE3</f>
        <v/>
      </c>
      <c r="AI3" s="33" t="str">
        <f>IF(AH3="","",ROUND(AH3,0))</f>
        <v/>
      </c>
      <c r="AJ3" s="14" t="str">
        <f>IF(AI3="","",IF(AI3="","",IF(AI3&lt;70,1,IF(AI3&lt;80,2,IF(AI3&lt;90,3,4)))))</f>
        <v/>
      </c>
      <c r="AK3" s="34" t="str">
        <f>IF(AJ3="","",IF($AJ3=AK$2,"1","0"))</f>
        <v/>
      </c>
      <c r="AL3" s="34" t="str">
        <f t="shared" ref="AL3:AL40" si="3">IF(AJ3="","",IF($AJ3=AL$2,1,0))</f>
        <v/>
      </c>
      <c r="AM3" s="34" t="str">
        <f t="shared" ref="AM3:AM40" si="4">IF(AJ3="","",IF($AJ3=AM$2,1,0))</f>
        <v/>
      </c>
      <c r="AN3" s="34" t="str">
        <f t="shared" ref="AN3:AN40" si="5">IF(AJ3="","",IF($AJ3=AN$2,1,0))</f>
        <v/>
      </c>
    </row>
    <row r="4" spans="1:40" ht="9.75" customHeight="1">
      <c r="A4" s="135"/>
      <c r="B4" s="2" t="str">
        <f>IF(COUNTIF(A$3:A4,A4)=1,"First","")</f>
        <v/>
      </c>
      <c r="D4" s="2"/>
      <c r="E4" s="2"/>
      <c r="F4" s="2"/>
      <c r="G4" s="2"/>
      <c r="P4" s="98" t="str">
        <f t="shared" si="0"/>
        <v/>
      </c>
      <c r="Q4" s="72"/>
      <c r="R4" s="72"/>
      <c r="S4" s="72"/>
      <c r="T4" s="72"/>
      <c r="U4" s="100" t="str">
        <f t="shared" si="1"/>
        <v/>
      </c>
      <c r="V4" s="102" t="str">
        <f t="shared" ref="V4:V53" si="6">IFERROR(IF(U4="","",(P4^2+U4^2)^0.5),"")</f>
        <v/>
      </c>
      <c r="X4" s="3" t="str">
        <f t="shared" ref="X4:X53" si="7">IFERROR(W4/SUMIF($A$3:$A$40,A4,$W$3:$W$40),"")</f>
        <v/>
      </c>
      <c r="Y4" s="3" t="str">
        <f t="shared" ref="Y4:Y53" si="8">IFERROR(V4*X4,"")</f>
        <v/>
      </c>
      <c r="Z4" s="102" t="str">
        <f t="shared" ref="Z4:Z53" si="9">IF(W4="","",SUMIF($A$3:$A$40,A4,$Y$3:$Y$40))</f>
        <v/>
      </c>
      <c r="AA4" s="61" t="str">
        <f t="shared" ref="AA4:AA53" si="10">IFERROR(ROUND(IF(B4="First",IF(W4="",-11.965*V4^2+32.28*V4+78.259,-11.965*Z4^2+32.28*Z4+78.259),""),0),"")</f>
        <v/>
      </c>
      <c r="AB4" s="1" t="str">
        <f t="shared" ref="AB4:AB53" si="11">IF(AA4="","",IF(AA4&lt;60,"High",IF(AA4&gt;=80,"Low","Med")))</f>
        <v/>
      </c>
      <c r="AC4" s="1" t="str">
        <f t="shared" ref="AC4:AC53" si="12">IF(AA4="","",IF(AA4&lt;60,"&lt;60", IF(AA4&gt;=80, "≥80", "60-79")))</f>
        <v/>
      </c>
      <c r="AD4" s="11">
        <v>60</v>
      </c>
      <c r="AE4" s="78" t="str">
        <f t="shared" ref="AE4:AE53" si="13">IF(OR(AA4="",AD4=""),"",IF(OR(AA4&lt;60,AD4&lt;60),MIN(AVERAGE(AA4,AD4),59),IF(OR(AA4&lt;80,AD4&lt;80),MIN(AVERAGE(AA4,AD4),79),AVERAGE(AA4,AD4))))</f>
        <v/>
      </c>
      <c r="AF4" s="13"/>
      <c r="AG4" s="61" t="str">
        <f t="shared" ref="AG4:AG53" si="14">IF(ISBLANK(A4),"",IF(COUNTIF($A$3:$A$40,A4)&gt;1,0,1))</f>
        <v/>
      </c>
      <c r="AH4" s="69" t="str">
        <f t="shared" si="2"/>
        <v/>
      </c>
      <c r="AI4" s="33" t="str">
        <f t="shared" ref="AI4:AI40" si="15">IF(AH4="","",ROUND(AH4,0))</f>
        <v/>
      </c>
      <c r="AJ4" s="14" t="str">
        <f t="shared" ref="AJ4:AJ40" si="16">IF(AI4="","",IF(AI4="","",IF(AI4&lt;70,1,IF(AI4&lt;80,2,IF(AI4&lt;90,3,4)))))</f>
        <v/>
      </c>
      <c r="AK4" s="34" t="str">
        <f t="shared" ref="AK4:AK40" si="17">IF(AJ4="","",IF($AJ4=AK$2,"1","0"))</f>
        <v/>
      </c>
      <c r="AL4" s="34" t="str">
        <f t="shared" si="3"/>
        <v/>
      </c>
      <c r="AM4" s="34" t="str">
        <f t="shared" si="4"/>
        <v/>
      </c>
      <c r="AN4" s="34" t="str">
        <f t="shared" si="5"/>
        <v/>
      </c>
    </row>
    <row r="5" spans="1:40" ht="9.75" customHeight="1">
      <c r="A5" s="135"/>
      <c r="B5" s="2" t="str">
        <f>IF(COUNTIF(A$3:A5,A5)=1,"First","")</f>
        <v/>
      </c>
      <c r="D5" s="2"/>
      <c r="E5" s="2"/>
      <c r="F5" s="2"/>
      <c r="G5" s="2"/>
      <c r="P5" s="98" t="str">
        <f t="shared" si="0"/>
        <v/>
      </c>
      <c r="Q5" s="72"/>
      <c r="R5" s="72"/>
      <c r="S5" s="72"/>
      <c r="T5" s="72"/>
      <c r="U5" s="100" t="str">
        <f t="shared" si="1"/>
        <v/>
      </c>
      <c r="V5" s="102" t="str">
        <f t="shared" si="6"/>
        <v/>
      </c>
      <c r="X5" s="3" t="str">
        <f t="shared" si="7"/>
        <v/>
      </c>
      <c r="Y5" s="3" t="str">
        <f t="shared" si="8"/>
        <v/>
      </c>
      <c r="Z5" s="102" t="str">
        <f t="shared" si="9"/>
        <v/>
      </c>
      <c r="AA5" s="61" t="str">
        <f t="shared" si="10"/>
        <v/>
      </c>
      <c r="AB5" s="1" t="str">
        <f t="shared" si="11"/>
        <v/>
      </c>
      <c r="AC5" s="1" t="str">
        <f t="shared" si="12"/>
        <v/>
      </c>
      <c r="AD5" s="11"/>
      <c r="AE5" s="78" t="str">
        <f t="shared" si="13"/>
        <v/>
      </c>
      <c r="AF5" s="13"/>
      <c r="AG5" s="61" t="str">
        <f t="shared" si="14"/>
        <v/>
      </c>
      <c r="AH5" s="69" t="str">
        <f t="shared" si="2"/>
        <v/>
      </c>
      <c r="AI5" s="33" t="str">
        <f t="shared" si="15"/>
        <v/>
      </c>
      <c r="AJ5" s="14" t="str">
        <f t="shared" si="16"/>
        <v/>
      </c>
      <c r="AK5" s="34" t="str">
        <f t="shared" si="17"/>
        <v/>
      </c>
      <c r="AL5" s="34" t="str">
        <f t="shared" si="3"/>
        <v/>
      </c>
      <c r="AM5" s="34" t="str">
        <f t="shared" si="4"/>
        <v/>
      </c>
      <c r="AN5" s="34" t="str">
        <f t="shared" si="5"/>
        <v/>
      </c>
    </row>
    <row r="6" spans="1:40" ht="9.75" customHeight="1">
      <c r="A6" s="135"/>
      <c r="B6" s="2" t="str">
        <f>IF(COUNTIF(A$3:A6,A6)=1,"First","")</f>
        <v/>
      </c>
      <c r="D6" s="2"/>
      <c r="E6" s="2"/>
      <c r="F6" s="2"/>
      <c r="G6" s="2"/>
      <c r="P6" s="98" t="str">
        <f t="shared" si="0"/>
        <v/>
      </c>
      <c r="Q6" s="72"/>
      <c r="R6" s="72"/>
      <c r="S6" s="72"/>
      <c r="T6" s="72"/>
      <c r="U6" s="100" t="str">
        <f t="shared" si="1"/>
        <v/>
      </c>
      <c r="V6" s="102" t="str">
        <f t="shared" si="6"/>
        <v/>
      </c>
      <c r="X6" s="3" t="str">
        <f t="shared" si="7"/>
        <v/>
      </c>
      <c r="Y6" s="3" t="str">
        <f t="shared" si="8"/>
        <v/>
      </c>
      <c r="Z6" s="102" t="str">
        <f t="shared" si="9"/>
        <v/>
      </c>
      <c r="AA6" s="61" t="str">
        <f t="shared" si="10"/>
        <v/>
      </c>
      <c r="AB6" s="1" t="str">
        <f t="shared" si="11"/>
        <v/>
      </c>
      <c r="AC6" s="1" t="str">
        <f t="shared" si="12"/>
        <v/>
      </c>
      <c r="AD6" s="11"/>
      <c r="AE6" s="78" t="str">
        <f t="shared" si="13"/>
        <v/>
      </c>
      <c r="AF6" s="13"/>
      <c r="AG6" s="61" t="str">
        <f t="shared" si="14"/>
        <v/>
      </c>
      <c r="AH6" s="69" t="str">
        <f t="shared" si="2"/>
        <v/>
      </c>
      <c r="AI6" s="33" t="str">
        <f t="shared" si="15"/>
        <v/>
      </c>
      <c r="AJ6" s="14" t="str">
        <f t="shared" si="16"/>
        <v/>
      </c>
      <c r="AK6" s="34" t="str">
        <f t="shared" si="17"/>
        <v/>
      </c>
      <c r="AL6" s="34" t="str">
        <f t="shared" si="3"/>
        <v/>
      </c>
      <c r="AM6" s="34" t="str">
        <f t="shared" si="4"/>
        <v/>
      </c>
      <c r="AN6" s="34" t="str">
        <f t="shared" si="5"/>
        <v/>
      </c>
    </row>
    <row r="7" spans="1:40" ht="9.75" customHeight="1">
      <c r="A7" s="135"/>
      <c r="B7" s="2" t="str">
        <f>IF(COUNTIF(A$3:A7,A7)=1,"First","")</f>
        <v/>
      </c>
      <c r="D7" s="2"/>
      <c r="E7" s="2"/>
      <c r="F7" s="2"/>
      <c r="G7" s="2"/>
      <c r="P7" s="98" t="str">
        <f t="shared" si="0"/>
        <v/>
      </c>
      <c r="Q7" s="72"/>
      <c r="R7" s="72"/>
      <c r="S7" s="72"/>
      <c r="T7" s="72"/>
      <c r="U7" s="100" t="str">
        <f t="shared" si="1"/>
        <v/>
      </c>
      <c r="V7" s="102" t="str">
        <f t="shared" si="6"/>
        <v/>
      </c>
      <c r="X7" s="3" t="str">
        <f t="shared" si="7"/>
        <v/>
      </c>
      <c r="Y7" s="3" t="str">
        <f t="shared" si="8"/>
        <v/>
      </c>
      <c r="Z7" s="102" t="str">
        <f t="shared" si="9"/>
        <v/>
      </c>
      <c r="AA7" s="61" t="str">
        <f t="shared" si="10"/>
        <v/>
      </c>
      <c r="AB7" s="1" t="str">
        <f t="shared" si="11"/>
        <v/>
      </c>
      <c r="AC7" s="1" t="str">
        <f t="shared" si="12"/>
        <v/>
      </c>
      <c r="AD7" s="11"/>
      <c r="AE7" s="78" t="str">
        <f t="shared" si="13"/>
        <v/>
      </c>
      <c r="AF7" s="13"/>
      <c r="AG7" s="61" t="str">
        <f t="shared" si="14"/>
        <v/>
      </c>
      <c r="AH7" s="69" t="str">
        <f t="shared" si="2"/>
        <v/>
      </c>
      <c r="AI7" s="33" t="str">
        <f t="shared" si="15"/>
        <v/>
      </c>
      <c r="AJ7" s="14" t="str">
        <f t="shared" si="16"/>
        <v/>
      </c>
      <c r="AK7" s="34" t="str">
        <f t="shared" si="17"/>
        <v/>
      </c>
      <c r="AL7" s="34" t="str">
        <f t="shared" si="3"/>
        <v/>
      </c>
      <c r="AM7" s="34" t="str">
        <f t="shared" si="4"/>
        <v/>
      </c>
      <c r="AN7" s="34" t="str">
        <f t="shared" si="5"/>
        <v/>
      </c>
    </row>
    <row r="8" spans="1:40" ht="9.75" customHeight="1">
      <c r="A8" s="135"/>
      <c r="B8" s="2" t="str">
        <f>IF(COUNTIF(A$3:A8,A8)=1,"First","")</f>
        <v/>
      </c>
      <c r="D8" s="2"/>
      <c r="E8" s="2"/>
      <c r="F8" s="2"/>
      <c r="G8" s="2"/>
      <c r="P8" s="98" t="str">
        <f t="shared" si="0"/>
        <v/>
      </c>
      <c r="Q8" s="72"/>
      <c r="R8" s="72"/>
      <c r="S8" s="72"/>
      <c r="T8" s="72"/>
      <c r="U8" s="100" t="str">
        <f t="shared" si="1"/>
        <v/>
      </c>
      <c r="V8" s="102" t="str">
        <f t="shared" si="6"/>
        <v/>
      </c>
      <c r="X8" s="3" t="str">
        <f t="shared" si="7"/>
        <v/>
      </c>
      <c r="Y8" s="3" t="str">
        <f t="shared" si="8"/>
        <v/>
      </c>
      <c r="Z8" s="102" t="str">
        <f t="shared" si="9"/>
        <v/>
      </c>
      <c r="AA8" s="61" t="str">
        <f t="shared" si="10"/>
        <v/>
      </c>
      <c r="AB8" s="1" t="str">
        <f t="shared" si="11"/>
        <v/>
      </c>
      <c r="AC8" s="1" t="str">
        <f t="shared" si="12"/>
        <v/>
      </c>
      <c r="AD8" s="11"/>
      <c r="AE8" s="78" t="str">
        <f t="shared" si="13"/>
        <v/>
      </c>
      <c r="AF8" s="13"/>
      <c r="AG8" s="61" t="str">
        <f t="shared" si="14"/>
        <v/>
      </c>
      <c r="AH8" s="69" t="str">
        <f t="shared" si="2"/>
        <v/>
      </c>
      <c r="AI8" s="33" t="str">
        <f t="shared" si="15"/>
        <v/>
      </c>
      <c r="AJ8" s="14" t="str">
        <f t="shared" si="16"/>
        <v/>
      </c>
      <c r="AK8" s="34" t="str">
        <f t="shared" si="17"/>
        <v/>
      </c>
      <c r="AL8" s="34" t="str">
        <f t="shared" si="3"/>
        <v/>
      </c>
      <c r="AM8" s="34" t="str">
        <f t="shared" si="4"/>
        <v/>
      </c>
      <c r="AN8" s="34" t="str">
        <f t="shared" si="5"/>
        <v/>
      </c>
    </row>
    <row r="9" spans="1:40" ht="9.75" customHeight="1">
      <c r="A9" s="135"/>
      <c r="B9" s="2" t="str">
        <f>IF(COUNTIF(A$3:A9,A9)=1,"First","")</f>
        <v/>
      </c>
      <c r="D9" s="2"/>
      <c r="E9" s="2"/>
      <c r="F9" s="2"/>
      <c r="G9" s="2"/>
      <c r="P9" s="98" t="str">
        <f t="shared" si="0"/>
        <v/>
      </c>
      <c r="Q9" s="72"/>
      <c r="R9" s="72"/>
      <c r="S9" s="72"/>
      <c r="T9" s="72"/>
      <c r="U9" s="100" t="str">
        <f t="shared" si="1"/>
        <v/>
      </c>
      <c r="V9" s="102" t="str">
        <f t="shared" si="6"/>
        <v/>
      </c>
      <c r="X9" s="3" t="str">
        <f t="shared" si="7"/>
        <v/>
      </c>
      <c r="Y9" s="3" t="str">
        <f t="shared" si="8"/>
        <v/>
      </c>
      <c r="Z9" s="102" t="str">
        <f t="shared" si="9"/>
        <v/>
      </c>
      <c r="AA9" s="61" t="str">
        <f t="shared" si="10"/>
        <v/>
      </c>
      <c r="AB9" s="1" t="str">
        <f t="shared" si="11"/>
        <v/>
      </c>
      <c r="AC9" s="1" t="str">
        <f t="shared" si="12"/>
        <v/>
      </c>
      <c r="AD9" s="11"/>
      <c r="AE9" s="78" t="str">
        <f t="shared" si="13"/>
        <v/>
      </c>
      <c r="AF9" s="13"/>
      <c r="AG9" s="61" t="str">
        <f t="shared" si="14"/>
        <v/>
      </c>
      <c r="AH9" s="69" t="str">
        <f t="shared" si="2"/>
        <v/>
      </c>
      <c r="AI9" s="33" t="str">
        <f t="shared" si="15"/>
        <v/>
      </c>
      <c r="AJ9" s="14" t="str">
        <f t="shared" si="16"/>
        <v/>
      </c>
      <c r="AK9" s="34" t="str">
        <f t="shared" si="17"/>
        <v/>
      </c>
      <c r="AL9" s="34" t="str">
        <f t="shared" si="3"/>
        <v/>
      </c>
      <c r="AM9" s="34" t="str">
        <f t="shared" si="4"/>
        <v/>
      </c>
      <c r="AN9" s="34" t="str">
        <f t="shared" si="5"/>
        <v/>
      </c>
    </row>
    <row r="10" spans="1:40" ht="9.75" customHeight="1">
      <c r="A10" s="135"/>
      <c r="B10" s="2" t="str">
        <f>IF(COUNTIF(A$3:A10,A10)=1,"First","")</f>
        <v/>
      </c>
      <c r="D10" s="2"/>
      <c r="E10" s="2"/>
      <c r="F10" s="2"/>
      <c r="G10" s="2"/>
      <c r="P10" s="98" t="str">
        <f t="shared" si="0"/>
        <v/>
      </c>
      <c r="Q10" s="72"/>
      <c r="R10" s="72"/>
      <c r="S10" s="72"/>
      <c r="T10" s="72"/>
      <c r="U10" s="100" t="str">
        <f t="shared" si="1"/>
        <v/>
      </c>
      <c r="V10" s="102" t="str">
        <f t="shared" si="6"/>
        <v/>
      </c>
      <c r="X10" s="3" t="str">
        <f t="shared" si="7"/>
        <v/>
      </c>
      <c r="Y10" s="3" t="str">
        <f t="shared" si="8"/>
        <v/>
      </c>
      <c r="Z10" s="102" t="str">
        <f t="shared" si="9"/>
        <v/>
      </c>
      <c r="AA10" s="61" t="str">
        <f t="shared" si="10"/>
        <v/>
      </c>
      <c r="AB10" s="1" t="str">
        <f t="shared" si="11"/>
        <v/>
      </c>
      <c r="AC10" s="1" t="str">
        <f t="shared" si="12"/>
        <v/>
      </c>
      <c r="AD10" s="11"/>
      <c r="AE10" s="78" t="str">
        <f t="shared" si="13"/>
        <v/>
      </c>
      <c r="AF10" s="13"/>
      <c r="AG10" s="61" t="str">
        <f t="shared" si="14"/>
        <v/>
      </c>
      <c r="AH10" s="69" t="str">
        <f t="shared" si="2"/>
        <v/>
      </c>
      <c r="AI10" s="33" t="str">
        <f>IF(AH10="","",ROUND(AH10,0))</f>
        <v/>
      </c>
      <c r="AJ10" s="14" t="str">
        <f t="shared" si="16"/>
        <v/>
      </c>
      <c r="AK10" s="34" t="str">
        <f t="shared" si="17"/>
        <v/>
      </c>
      <c r="AL10" s="34" t="str">
        <f t="shared" si="3"/>
        <v/>
      </c>
      <c r="AM10" s="34" t="str">
        <f t="shared" si="4"/>
        <v/>
      </c>
      <c r="AN10" s="34" t="str">
        <f t="shared" si="5"/>
        <v/>
      </c>
    </row>
    <row r="11" spans="1:40" ht="9.75" customHeight="1">
      <c r="A11" s="135"/>
      <c r="B11" s="2" t="str">
        <f>IF(COUNTIF(A$3:A11,A11)=1,"First","")</f>
        <v/>
      </c>
      <c r="D11" s="2"/>
      <c r="E11" s="2"/>
      <c r="F11" s="2"/>
      <c r="G11" s="2"/>
      <c r="P11" s="98" t="str">
        <f t="shared" si="0"/>
        <v/>
      </c>
      <c r="Q11" s="72"/>
      <c r="R11" s="72"/>
      <c r="S11" s="72"/>
      <c r="T11" s="72"/>
      <c r="U11" s="100" t="str">
        <f t="shared" si="1"/>
        <v/>
      </c>
      <c r="V11" s="102" t="str">
        <f t="shared" si="6"/>
        <v/>
      </c>
      <c r="X11" s="3" t="str">
        <f t="shared" si="7"/>
        <v/>
      </c>
      <c r="Y11" s="3" t="str">
        <f t="shared" si="8"/>
        <v/>
      </c>
      <c r="Z11" s="102" t="str">
        <f t="shared" si="9"/>
        <v/>
      </c>
      <c r="AA11" s="61" t="str">
        <f t="shared" si="10"/>
        <v/>
      </c>
      <c r="AB11" s="1" t="str">
        <f t="shared" si="11"/>
        <v/>
      </c>
      <c r="AC11" s="1" t="str">
        <f t="shared" si="12"/>
        <v/>
      </c>
      <c r="AD11" s="11"/>
      <c r="AE11" s="78" t="str">
        <f t="shared" si="13"/>
        <v/>
      </c>
      <c r="AF11" s="13"/>
      <c r="AG11" s="61" t="str">
        <f t="shared" si="14"/>
        <v/>
      </c>
      <c r="AH11" s="69" t="str">
        <f t="shared" si="2"/>
        <v/>
      </c>
      <c r="AI11" s="33" t="str">
        <f t="shared" si="15"/>
        <v/>
      </c>
      <c r="AJ11" s="14" t="str">
        <f t="shared" si="16"/>
        <v/>
      </c>
      <c r="AK11" s="34" t="str">
        <f t="shared" si="17"/>
        <v/>
      </c>
      <c r="AL11" s="34" t="str">
        <f t="shared" si="3"/>
        <v/>
      </c>
      <c r="AM11" s="34" t="str">
        <f t="shared" si="4"/>
        <v/>
      </c>
      <c r="AN11" s="34" t="str">
        <f t="shared" si="5"/>
        <v/>
      </c>
    </row>
    <row r="12" spans="1:40" ht="9.75" customHeight="1">
      <c r="A12" s="135"/>
      <c r="B12" s="2" t="str">
        <f>IF(COUNTIF(A$3:A12,A12)=1,"First","")</f>
        <v/>
      </c>
      <c r="D12" s="2"/>
      <c r="E12" s="2"/>
      <c r="F12" s="2"/>
      <c r="G12" s="2"/>
      <c r="P12" s="98" t="str">
        <f t="shared" si="0"/>
        <v/>
      </c>
      <c r="Q12" s="72"/>
      <c r="R12" s="72"/>
      <c r="S12" s="72"/>
      <c r="T12" s="72"/>
      <c r="U12" s="100" t="str">
        <f t="shared" si="1"/>
        <v/>
      </c>
      <c r="V12" s="102" t="str">
        <f t="shared" si="6"/>
        <v/>
      </c>
      <c r="X12" s="3" t="str">
        <f t="shared" si="7"/>
        <v/>
      </c>
      <c r="Y12" s="3" t="str">
        <f t="shared" si="8"/>
        <v/>
      </c>
      <c r="Z12" s="102" t="str">
        <f t="shared" si="9"/>
        <v/>
      </c>
      <c r="AA12" s="61" t="str">
        <f t="shared" si="10"/>
        <v/>
      </c>
      <c r="AB12" s="1" t="str">
        <f t="shared" si="11"/>
        <v/>
      </c>
      <c r="AC12" s="1" t="str">
        <f t="shared" si="12"/>
        <v/>
      </c>
      <c r="AD12" s="11"/>
      <c r="AE12" s="78" t="str">
        <f t="shared" si="13"/>
        <v/>
      </c>
      <c r="AF12" s="13"/>
      <c r="AG12" s="61" t="str">
        <f t="shared" si="14"/>
        <v/>
      </c>
      <c r="AH12" s="69" t="str">
        <f t="shared" si="2"/>
        <v/>
      </c>
      <c r="AI12" s="33" t="str">
        <f t="shared" si="15"/>
        <v/>
      </c>
      <c r="AJ12" s="14" t="str">
        <f t="shared" si="16"/>
        <v/>
      </c>
      <c r="AK12" s="34" t="str">
        <f t="shared" si="17"/>
        <v/>
      </c>
      <c r="AL12" s="34" t="str">
        <f t="shared" si="3"/>
        <v/>
      </c>
      <c r="AM12" s="34" t="str">
        <f t="shared" si="4"/>
        <v/>
      </c>
      <c r="AN12" s="34" t="str">
        <f t="shared" si="5"/>
        <v/>
      </c>
    </row>
    <row r="13" spans="1:40" ht="9.75" customHeight="1">
      <c r="A13" s="135"/>
      <c r="B13" s="2" t="str">
        <f>IF(COUNTIF(A$3:A13,A13)=1,"First","")</f>
        <v/>
      </c>
      <c r="D13" s="2"/>
      <c r="E13" s="2"/>
      <c r="F13" s="2"/>
      <c r="G13" s="2"/>
      <c r="P13" s="98" t="str">
        <f t="shared" si="0"/>
        <v/>
      </c>
      <c r="Q13" s="72"/>
      <c r="R13" s="72"/>
      <c r="S13" s="72"/>
      <c r="T13" s="72"/>
      <c r="U13" s="100" t="str">
        <f t="shared" si="1"/>
        <v/>
      </c>
      <c r="V13" s="102" t="str">
        <f t="shared" si="6"/>
        <v/>
      </c>
      <c r="X13" s="3" t="str">
        <f t="shared" si="7"/>
        <v/>
      </c>
      <c r="Y13" s="3" t="str">
        <f t="shared" si="8"/>
        <v/>
      </c>
      <c r="Z13" s="102" t="str">
        <f t="shared" si="9"/>
        <v/>
      </c>
      <c r="AA13" s="61" t="str">
        <f t="shared" si="10"/>
        <v/>
      </c>
      <c r="AB13" s="1" t="str">
        <f t="shared" si="11"/>
        <v/>
      </c>
      <c r="AC13" s="1" t="str">
        <f t="shared" si="12"/>
        <v/>
      </c>
      <c r="AD13" s="11"/>
      <c r="AE13" s="78" t="str">
        <f t="shared" si="13"/>
        <v/>
      </c>
      <c r="AF13" s="13"/>
      <c r="AG13" s="61" t="str">
        <f t="shared" si="14"/>
        <v/>
      </c>
      <c r="AH13" s="69" t="str">
        <f t="shared" si="2"/>
        <v/>
      </c>
      <c r="AI13" s="33" t="str">
        <f t="shared" si="15"/>
        <v/>
      </c>
      <c r="AJ13" s="14" t="str">
        <f t="shared" si="16"/>
        <v/>
      </c>
      <c r="AK13" s="34" t="str">
        <f t="shared" si="17"/>
        <v/>
      </c>
      <c r="AL13" s="34" t="str">
        <f t="shared" si="3"/>
        <v/>
      </c>
      <c r="AM13" s="34" t="str">
        <f t="shared" si="4"/>
        <v/>
      </c>
      <c r="AN13" s="34" t="str">
        <f t="shared" si="5"/>
        <v/>
      </c>
    </row>
    <row r="14" spans="1:40" ht="9.75" customHeight="1">
      <c r="A14" s="135"/>
      <c r="B14" s="2" t="str">
        <f>IF(COUNTIF(A$3:A14,A14)=1,"First","")</f>
        <v/>
      </c>
      <c r="D14" s="2"/>
      <c r="E14" s="2"/>
      <c r="F14" s="2"/>
      <c r="G14" s="2"/>
      <c r="P14" s="98" t="str">
        <f t="shared" si="0"/>
        <v/>
      </c>
      <c r="Q14" s="72"/>
      <c r="R14" s="72"/>
      <c r="S14" s="72"/>
      <c r="T14" s="72"/>
      <c r="U14" s="100" t="str">
        <f t="shared" si="1"/>
        <v/>
      </c>
      <c r="V14" s="102" t="str">
        <f t="shared" si="6"/>
        <v/>
      </c>
      <c r="X14" s="3" t="str">
        <f t="shared" si="7"/>
        <v/>
      </c>
      <c r="Y14" s="3" t="str">
        <f t="shared" si="8"/>
        <v/>
      </c>
      <c r="Z14" s="102" t="str">
        <f t="shared" si="9"/>
        <v/>
      </c>
      <c r="AA14" s="61" t="str">
        <f t="shared" si="10"/>
        <v/>
      </c>
      <c r="AB14" s="1" t="str">
        <f t="shared" si="11"/>
        <v/>
      </c>
      <c r="AC14" s="1" t="str">
        <f t="shared" si="12"/>
        <v/>
      </c>
      <c r="AD14" s="11"/>
      <c r="AE14" s="78" t="str">
        <f t="shared" si="13"/>
        <v/>
      </c>
      <c r="AF14" s="13"/>
      <c r="AG14" s="61" t="str">
        <f t="shared" si="14"/>
        <v/>
      </c>
      <c r="AH14" s="69" t="str">
        <f t="shared" si="2"/>
        <v/>
      </c>
      <c r="AI14" s="33" t="str">
        <f t="shared" si="15"/>
        <v/>
      </c>
      <c r="AJ14" s="14" t="str">
        <f t="shared" si="16"/>
        <v/>
      </c>
      <c r="AK14" s="34" t="str">
        <f t="shared" si="17"/>
        <v/>
      </c>
      <c r="AL14" s="34" t="str">
        <f t="shared" si="3"/>
        <v/>
      </c>
      <c r="AM14" s="34" t="str">
        <f t="shared" si="4"/>
        <v/>
      </c>
      <c r="AN14" s="34" t="str">
        <f t="shared" si="5"/>
        <v/>
      </c>
    </row>
    <row r="15" spans="1:40" ht="9.75" customHeight="1">
      <c r="A15" s="135"/>
      <c r="B15" s="2" t="str">
        <f>IF(COUNTIF(A$3:A15,A15)=1,"First","")</f>
        <v/>
      </c>
      <c r="D15" s="2"/>
      <c r="E15" s="2"/>
      <c r="F15" s="2"/>
      <c r="G15" s="2"/>
      <c r="P15" s="98" t="str">
        <f t="shared" si="0"/>
        <v/>
      </c>
      <c r="Q15" s="72"/>
      <c r="R15" s="72"/>
      <c r="S15" s="72"/>
      <c r="T15" s="72"/>
      <c r="U15" s="100" t="str">
        <f t="shared" si="1"/>
        <v/>
      </c>
      <c r="V15" s="102" t="str">
        <f t="shared" si="6"/>
        <v/>
      </c>
      <c r="X15" s="3" t="str">
        <f t="shared" si="7"/>
        <v/>
      </c>
      <c r="Y15" s="3" t="str">
        <f t="shared" si="8"/>
        <v/>
      </c>
      <c r="Z15" s="102" t="str">
        <f t="shared" si="9"/>
        <v/>
      </c>
      <c r="AA15" s="61" t="str">
        <f t="shared" si="10"/>
        <v/>
      </c>
      <c r="AB15" s="1" t="str">
        <f t="shared" si="11"/>
        <v/>
      </c>
      <c r="AC15" s="1" t="str">
        <f t="shared" si="12"/>
        <v/>
      </c>
      <c r="AD15" s="11"/>
      <c r="AE15" s="78" t="str">
        <f t="shared" si="13"/>
        <v/>
      </c>
      <c r="AF15" s="13"/>
      <c r="AG15" s="61" t="str">
        <f t="shared" si="14"/>
        <v/>
      </c>
      <c r="AH15" s="69" t="str">
        <f t="shared" si="2"/>
        <v/>
      </c>
      <c r="AI15" s="33" t="str">
        <f t="shared" si="15"/>
        <v/>
      </c>
      <c r="AJ15" s="14" t="str">
        <f t="shared" si="16"/>
        <v/>
      </c>
      <c r="AK15" s="34" t="str">
        <f t="shared" si="17"/>
        <v/>
      </c>
      <c r="AL15" s="34" t="str">
        <f t="shared" si="3"/>
        <v/>
      </c>
      <c r="AM15" s="34" t="str">
        <f t="shared" si="4"/>
        <v/>
      </c>
      <c r="AN15" s="34" t="str">
        <f t="shared" si="5"/>
        <v/>
      </c>
    </row>
    <row r="16" spans="1:40" ht="9.75" customHeight="1">
      <c r="A16" s="135"/>
      <c r="B16" s="2" t="str">
        <f>IF(COUNTIF(A$3:A16,A16)=1,"First","")</f>
        <v/>
      </c>
      <c r="D16" s="2"/>
      <c r="E16" s="2"/>
      <c r="F16" s="2"/>
      <c r="G16" s="2"/>
      <c r="P16" s="98" t="str">
        <f t="shared" si="0"/>
        <v/>
      </c>
      <c r="Q16" s="72"/>
      <c r="R16" s="72"/>
      <c r="S16" s="72"/>
      <c r="T16" s="72"/>
      <c r="U16" s="100" t="str">
        <f t="shared" si="1"/>
        <v/>
      </c>
      <c r="V16" s="102" t="str">
        <f t="shared" si="6"/>
        <v/>
      </c>
      <c r="X16" s="3" t="str">
        <f t="shared" si="7"/>
        <v/>
      </c>
      <c r="Y16" s="3" t="str">
        <f t="shared" si="8"/>
        <v/>
      </c>
      <c r="Z16" s="102" t="str">
        <f t="shared" si="9"/>
        <v/>
      </c>
      <c r="AA16" s="61" t="str">
        <f t="shared" si="10"/>
        <v/>
      </c>
      <c r="AB16" s="1" t="str">
        <f t="shared" si="11"/>
        <v/>
      </c>
      <c r="AC16" s="1" t="str">
        <f t="shared" si="12"/>
        <v/>
      </c>
      <c r="AD16" s="11"/>
      <c r="AE16" s="78" t="str">
        <f t="shared" si="13"/>
        <v/>
      </c>
      <c r="AF16" s="13"/>
      <c r="AG16" s="61" t="str">
        <f t="shared" si="14"/>
        <v/>
      </c>
      <c r="AH16" s="69" t="str">
        <f t="shared" si="2"/>
        <v/>
      </c>
      <c r="AI16" s="33" t="str">
        <f t="shared" si="15"/>
        <v/>
      </c>
      <c r="AJ16" s="14" t="str">
        <f t="shared" si="16"/>
        <v/>
      </c>
      <c r="AK16" s="34" t="str">
        <f t="shared" si="17"/>
        <v/>
      </c>
      <c r="AL16" s="34" t="str">
        <f t="shared" si="3"/>
        <v/>
      </c>
      <c r="AM16" s="34" t="str">
        <f t="shared" si="4"/>
        <v/>
      </c>
      <c r="AN16" s="34" t="str">
        <f t="shared" si="5"/>
        <v/>
      </c>
    </row>
    <row r="17" spans="1:40" ht="9.75" customHeight="1">
      <c r="A17" s="135"/>
      <c r="B17" s="2" t="str">
        <f>IF(COUNTIF(A$3:A17,A17)=1,"First","")</f>
        <v/>
      </c>
      <c r="D17" s="2"/>
      <c r="E17" s="2"/>
      <c r="F17" s="2"/>
      <c r="G17" s="2"/>
      <c r="P17" s="98" t="str">
        <f t="shared" si="0"/>
        <v/>
      </c>
      <c r="Q17" s="72"/>
      <c r="R17" s="72"/>
      <c r="S17" s="72"/>
      <c r="T17" s="72"/>
      <c r="U17" s="100" t="str">
        <f t="shared" si="1"/>
        <v/>
      </c>
      <c r="V17" s="102" t="str">
        <f t="shared" si="6"/>
        <v/>
      </c>
      <c r="X17" s="3" t="str">
        <f t="shared" si="7"/>
        <v/>
      </c>
      <c r="Y17" s="3" t="str">
        <f t="shared" si="8"/>
        <v/>
      </c>
      <c r="Z17" s="102" t="str">
        <f t="shared" si="9"/>
        <v/>
      </c>
      <c r="AA17" s="61" t="str">
        <f t="shared" si="10"/>
        <v/>
      </c>
      <c r="AB17" s="1" t="str">
        <f t="shared" si="11"/>
        <v/>
      </c>
      <c r="AC17" s="1" t="str">
        <f t="shared" si="12"/>
        <v/>
      </c>
      <c r="AD17" s="11"/>
      <c r="AE17" s="78" t="str">
        <f t="shared" si="13"/>
        <v/>
      </c>
      <c r="AF17" s="13"/>
      <c r="AG17" s="61" t="str">
        <f t="shared" si="14"/>
        <v/>
      </c>
      <c r="AH17" s="69" t="str">
        <f t="shared" si="2"/>
        <v/>
      </c>
      <c r="AI17" s="33" t="str">
        <f t="shared" si="15"/>
        <v/>
      </c>
      <c r="AJ17" s="14" t="str">
        <f t="shared" si="16"/>
        <v/>
      </c>
      <c r="AK17" s="34" t="str">
        <f t="shared" si="17"/>
        <v/>
      </c>
      <c r="AL17" s="34" t="str">
        <f t="shared" si="3"/>
        <v/>
      </c>
      <c r="AM17" s="34" t="str">
        <f t="shared" si="4"/>
        <v/>
      </c>
      <c r="AN17" s="34" t="str">
        <f t="shared" si="5"/>
        <v/>
      </c>
    </row>
    <row r="18" spans="1:40" ht="9.75" customHeight="1">
      <c r="A18" s="135"/>
      <c r="B18" s="2" t="str">
        <f>IF(COUNTIF(A$3:A18,A18)=1,"First","")</f>
        <v/>
      </c>
      <c r="D18" s="2"/>
      <c r="E18" s="2"/>
      <c r="F18" s="2"/>
      <c r="G18" s="2"/>
      <c r="P18" s="98" t="str">
        <f t="shared" si="0"/>
        <v/>
      </c>
      <c r="Q18" s="72"/>
      <c r="R18" s="72"/>
      <c r="S18" s="72"/>
      <c r="T18" s="72"/>
      <c r="U18" s="100" t="str">
        <f t="shared" si="1"/>
        <v/>
      </c>
      <c r="V18" s="102" t="str">
        <f t="shared" si="6"/>
        <v/>
      </c>
      <c r="X18" s="3" t="str">
        <f t="shared" si="7"/>
        <v/>
      </c>
      <c r="Y18" s="3" t="str">
        <f t="shared" si="8"/>
        <v/>
      </c>
      <c r="Z18" s="102" t="str">
        <f t="shared" si="9"/>
        <v/>
      </c>
      <c r="AA18" s="61" t="str">
        <f t="shared" si="10"/>
        <v/>
      </c>
      <c r="AB18" s="1" t="str">
        <f t="shared" si="11"/>
        <v/>
      </c>
      <c r="AC18" s="1" t="str">
        <f t="shared" si="12"/>
        <v/>
      </c>
      <c r="AD18" s="11"/>
      <c r="AE18" s="78" t="str">
        <f t="shared" si="13"/>
        <v/>
      </c>
      <c r="AF18" s="13"/>
      <c r="AG18" s="61" t="str">
        <f t="shared" si="14"/>
        <v/>
      </c>
      <c r="AH18" s="69" t="str">
        <f t="shared" si="2"/>
        <v/>
      </c>
      <c r="AI18" s="33" t="str">
        <f t="shared" si="15"/>
        <v/>
      </c>
      <c r="AJ18" s="14" t="str">
        <f t="shared" si="16"/>
        <v/>
      </c>
      <c r="AK18" s="34" t="str">
        <f t="shared" si="17"/>
        <v/>
      </c>
      <c r="AL18" s="34" t="str">
        <f t="shared" si="3"/>
        <v/>
      </c>
      <c r="AM18" s="34" t="str">
        <f t="shared" si="4"/>
        <v/>
      </c>
      <c r="AN18" s="34" t="str">
        <f t="shared" si="5"/>
        <v/>
      </c>
    </row>
    <row r="19" spans="1:40" ht="9.75" customHeight="1">
      <c r="A19" s="135"/>
      <c r="B19" s="2" t="str">
        <f>IF(COUNTIF(A$3:A19,A19)=1,"First","")</f>
        <v/>
      </c>
      <c r="D19" s="2"/>
      <c r="E19" s="2"/>
      <c r="F19" s="2"/>
      <c r="G19" s="2"/>
      <c r="P19" s="98" t="str">
        <f t="shared" si="0"/>
        <v/>
      </c>
      <c r="Q19" s="72"/>
      <c r="R19" s="72"/>
      <c r="S19" s="72"/>
      <c r="T19" s="72"/>
      <c r="U19" s="100" t="str">
        <f t="shared" si="1"/>
        <v/>
      </c>
      <c r="V19" s="102" t="str">
        <f t="shared" si="6"/>
        <v/>
      </c>
      <c r="X19" s="3" t="str">
        <f t="shared" si="7"/>
        <v/>
      </c>
      <c r="Y19" s="3" t="str">
        <f t="shared" si="8"/>
        <v/>
      </c>
      <c r="Z19" s="102" t="str">
        <f t="shared" si="9"/>
        <v/>
      </c>
      <c r="AA19" s="61" t="str">
        <f t="shared" si="10"/>
        <v/>
      </c>
      <c r="AB19" s="1" t="str">
        <f t="shared" si="11"/>
        <v/>
      </c>
      <c r="AC19" s="1" t="str">
        <f t="shared" si="12"/>
        <v/>
      </c>
      <c r="AD19" s="11"/>
      <c r="AE19" s="78" t="str">
        <f t="shared" si="13"/>
        <v/>
      </c>
      <c r="AF19" s="13"/>
      <c r="AG19" s="61" t="str">
        <f t="shared" si="14"/>
        <v/>
      </c>
      <c r="AH19" s="69" t="str">
        <f t="shared" si="2"/>
        <v/>
      </c>
      <c r="AI19" s="33" t="str">
        <f t="shared" si="15"/>
        <v/>
      </c>
      <c r="AJ19" s="14" t="str">
        <f t="shared" si="16"/>
        <v/>
      </c>
      <c r="AK19" s="34" t="str">
        <f t="shared" si="17"/>
        <v/>
      </c>
      <c r="AL19" s="34" t="str">
        <f t="shared" si="3"/>
        <v/>
      </c>
      <c r="AM19" s="34" t="str">
        <f t="shared" si="4"/>
        <v/>
      </c>
      <c r="AN19" s="34" t="str">
        <f t="shared" si="5"/>
        <v/>
      </c>
    </row>
    <row r="20" spans="1:40" ht="9.75" customHeight="1">
      <c r="A20" s="135"/>
      <c r="B20" s="2" t="str">
        <f>IF(COUNTIF(A$3:A20,A20)=1,"First","")</f>
        <v/>
      </c>
      <c r="D20" s="2"/>
      <c r="E20" s="2"/>
      <c r="F20" s="2"/>
      <c r="G20" s="2"/>
      <c r="P20" s="98" t="str">
        <f t="shared" si="0"/>
        <v/>
      </c>
      <c r="Q20" s="72"/>
      <c r="R20" s="72"/>
      <c r="S20" s="72"/>
      <c r="T20" s="72"/>
      <c r="U20" s="100" t="str">
        <f t="shared" si="1"/>
        <v/>
      </c>
      <c r="V20" s="102" t="str">
        <f t="shared" si="6"/>
        <v/>
      </c>
      <c r="X20" s="3" t="str">
        <f t="shared" si="7"/>
        <v/>
      </c>
      <c r="Y20" s="3" t="str">
        <f t="shared" si="8"/>
        <v/>
      </c>
      <c r="Z20" s="102" t="str">
        <f t="shared" si="9"/>
        <v/>
      </c>
      <c r="AA20" s="61" t="str">
        <f t="shared" si="10"/>
        <v/>
      </c>
      <c r="AB20" s="1" t="str">
        <f t="shared" si="11"/>
        <v/>
      </c>
      <c r="AC20" s="1" t="str">
        <f t="shared" si="12"/>
        <v/>
      </c>
      <c r="AD20" s="11"/>
      <c r="AE20" s="78" t="str">
        <f t="shared" si="13"/>
        <v/>
      </c>
      <c r="AF20" s="13"/>
      <c r="AG20" s="61" t="str">
        <f t="shared" si="14"/>
        <v/>
      </c>
      <c r="AH20" s="69" t="str">
        <f t="shared" si="2"/>
        <v/>
      </c>
      <c r="AI20" s="33" t="str">
        <f t="shared" si="15"/>
        <v/>
      </c>
      <c r="AJ20" s="14" t="str">
        <f t="shared" si="16"/>
        <v/>
      </c>
      <c r="AK20" s="34" t="str">
        <f t="shared" si="17"/>
        <v/>
      </c>
      <c r="AL20" s="34" t="str">
        <f t="shared" si="3"/>
        <v/>
      </c>
      <c r="AM20" s="34" t="str">
        <f t="shared" si="4"/>
        <v/>
      </c>
      <c r="AN20" s="34" t="str">
        <f t="shared" si="5"/>
        <v/>
      </c>
    </row>
    <row r="21" spans="1:40" ht="9.75" customHeight="1">
      <c r="A21" s="135"/>
      <c r="B21" s="2" t="str">
        <f>IF(COUNTIF(A$3:A21,A21)=1,"First","")</f>
        <v/>
      </c>
      <c r="D21" s="2"/>
      <c r="E21" s="2"/>
      <c r="F21" s="2"/>
      <c r="G21" s="2"/>
      <c r="P21" s="98" t="str">
        <f t="shared" si="0"/>
        <v/>
      </c>
      <c r="Q21" s="72"/>
      <c r="R21" s="72"/>
      <c r="S21" s="72"/>
      <c r="T21" s="72"/>
      <c r="U21" s="100" t="str">
        <f t="shared" si="1"/>
        <v/>
      </c>
      <c r="V21" s="102" t="str">
        <f t="shared" si="6"/>
        <v/>
      </c>
      <c r="X21" s="3" t="str">
        <f t="shared" si="7"/>
        <v/>
      </c>
      <c r="Y21" s="3" t="str">
        <f t="shared" si="8"/>
        <v/>
      </c>
      <c r="Z21" s="102" t="str">
        <f t="shared" si="9"/>
        <v/>
      </c>
      <c r="AA21" s="61" t="str">
        <f t="shared" si="10"/>
        <v/>
      </c>
      <c r="AB21" s="1" t="str">
        <f t="shared" si="11"/>
        <v/>
      </c>
      <c r="AC21" s="1" t="str">
        <f t="shared" si="12"/>
        <v/>
      </c>
      <c r="AD21" s="11"/>
      <c r="AE21" s="78" t="str">
        <f t="shared" si="13"/>
        <v/>
      </c>
      <c r="AF21" s="13"/>
      <c r="AG21" s="61" t="str">
        <f t="shared" si="14"/>
        <v/>
      </c>
      <c r="AH21" s="69" t="str">
        <f t="shared" si="2"/>
        <v/>
      </c>
      <c r="AI21" s="33" t="str">
        <f t="shared" si="15"/>
        <v/>
      </c>
      <c r="AJ21" s="14" t="str">
        <f t="shared" si="16"/>
        <v/>
      </c>
      <c r="AK21" s="34" t="str">
        <f t="shared" si="17"/>
        <v/>
      </c>
      <c r="AL21" s="34" t="str">
        <f t="shared" si="3"/>
        <v/>
      </c>
      <c r="AM21" s="34" t="str">
        <f t="shared" si="4"/>
        <v/>
      </c>
      <c r="AN21" s="34" t="str">
        <f t="shared" si="5"/>
        <v/>
      </c>
    </row>
    <row r="22" spans="1:40" ht="9.75" customHeight="1">
      <c r="A22" s="135"/>
      <c r="B22" s="2" t="str">
        <f>IF(COUNTIF(A$3:A22,A22)=1,"First","")</f>
        <v/>
      </c>
      <c r="D22" s="2"/>
      <c r="E22" s="2"/>
      <c r="F22" s="2"/>
      <c r="G22" s="2"/>
      <c r="P22" s="98" t="str">
        <f t="shared" si="0"/>
        <v/>
      </c>
      <c r="Q22" s="72"/>
      <c r="R22" s="72"/>
      <c r="S22" s="72"/>
      <c r="T22" s="72"/>
      <c r="U22" s="100" t="str">
        <f t="shared" si="1"/>
        <v/>
      </c>
      <c r="V22" s="102" t="str">
        <f t="shared" si="6"/>
        <v/>
      </c>
      <c r="X22" s="3" t="str">
        <f t="shared" si="7"/>
        <v/>
      </c>
      <c r="Y22" s="3" t="str">
        <f t="shared" si="8"/>
        <v/>
      </c>
      <c r="Z22" s="102" t="str">
        <f t="shared" si="9"/>
        <v/>
      </c>
      <c r="AA22" s="61" t="str">
        <f t="shared" si="10"/>
        <v/>
      </c>
      <c r="AB22" s="1" t="str">
        <f t="shared" si="11"/>
        <v/>
      </c>
      <c r="AC22" s="1" t="str">
        <f t="shared" si="12"/>
        <v/>
      </c>
      <c r="AD22" s="11"/>
      <c r="AE22" s="78" t="str">
        <f t="shared" si="13"/>
        <v/>
      </c>
      <c r="AF22" s="13"/>
      <c r="AG22" s="61" t="str">
        <f t="shared" si="14"/>
        <v/>
      </c>
      <c r="AH22" s="69" t="str">
        <f t="shared" si="2"/>
        <v/>
      </c>
      <c r="AI22" s="33" t="str">
        <f t="shared" si="15"/>
        <v/>
      </c>
      <c r="AJ22" s="14" t="str">
        <f t="shared" si="16"/>
        <v/>
      </c>
      <c r="AK22" s="34" t="str">
        <f t="shared" si="17"/>
        <v/>
      </c>
      <c r="AL22" s="34" t="str">
        <f t="shared" si="3"/>
        <v/>
      </c>
      <c r="AM22" s="34" t="str">
        <f t="shared" si="4"/>
        <v/>
      </c>
      <c r="AN22" s="34" t="str">
        <f t="shared" si="5"/>
        <v/>
      </c>
    </row>
    <row r="23" spans="1:40" ht="9.75" customHeight="1">
      <c r="A23" s="135"/>
      <c r="B23" s="2" t="str">
        <f>IF(COUNTIF(A$3:A23,A23)=1,"First","")</f>
        <v/>
      </c>
      <c r="D23" s="2"/>
      <c r="E23" s="2"/>
      <c r="F23" s="2"/>
      <c r="G23" s="2"/>
      <c r="P23" s="98" t="str">
        <f t="shared" si="0"/>
        <v/>
      </c>
      <c r="Q23" s="72"/>
      <c r="R23" s="72"/>
      <c r="S23" s="72"/>
      <c r="T23" s="72"/>
      <c r="U23" s="100" t="str">
        <f t="shared" si="1"/>
        <v/>
      </c>
      <c r="V23" s="102" t="str">
        <f t="shared" si="6"/>
        <v/>
      </c>
      <c r="X23" s="3" t="str">
        <f t="shared" si="7"/>
        <v/>
      </c>
      <c r="Y23" s="3" t="str">
        <f t="shared" si="8"/>
        <v/>
      </c>
      <c r="Z23" s="102" t="str">
        <f t="shared" si="9"/>
        <v/>
      </c>
      <c r="AA23" s="61" t="str">
        <f t="shared" si="10"/>
        <v/>
      </c>
      <c r="AB23" s="1" t="str">
        <f t="shared" si="11"/>
        <v/>
      </c>
      <c r="AC23" s="1" t="str">
        <f t="shared" si="12"/>
        <v/>
      </c>
      <c r="AD23" s="11"/>
      <c r="AE23" s="78" t="str">
        <f t="shared" si="13"/>
        <v/>
      </c>
      <c r="AF23" s="13"/>
      <c r="AG23" s="61" t="str">
        <f t="shared" si="14"/>
        <v/>
      </c>
      <c r="AH23" s="69" t="str">
        <f t="shared" si="2"/>
        <v/>
      </c>
      <c r="AI23" s="33" t="str">
        <f t="shared" si="15"/>
        <v/>
      </c>
      <c r="AJ23" s="14" t="str">
        <f t="shared" si="16"/>
        <v/>
      </c>
      <c r="AK23" s="34" t="str">
        <f t="shared" si="17"/>
        <v/>
      </c>
      <c r="AL23" s="34" t="str">
        <f t="shared" si="3"/>
        <v/>
      </c>
      <c r="AM23" s="34" t="str">
        <f t="shared" si="4"/>
        <v/>
      </c>
      <c r="AN23" s="34" t="str">
        <f t="shared" si="5"/>
        <v/>
      </c>
    </row>
    <row r="24" spans="1:40" ht="9.75" customHeight="1">
      <c r="A24" s="135"/>
      <c r="B24" s="2" t="str">
        <f>IF(COUNTIF(A$3:A24,A24)=1,"First","")</f>
        <v/>
      </c>
      <c r="D24" s="2"/>
      <c r="E24" s="2"/>
      <c r="F24" s="2"/>
      <c r="G24" s="2"/>
      <c r="P24" s="98" t="str">
        <f t="shared" si="0"/>
        <v/>
      </c>
      <c r="Q24" s="72"/>
      <c r="R24" s="72"/>
      <c r="S24" s="72"/>
      <c r="T24" s="72"/>
      <c r="U24" s="100" t="str">
        <f t="shared" si="1"/>
        <v/>
      </c>
      <c r="V24" s="102" t="str">
        <f t="shared" si="6"/>
        <v/>
      </c>
      <c r="X24" s="3" t="str">
        <f t="shared" si="7"/>
        <v/>
      </c>
      <c r="Y24" s="3" t="str">
        <f t="shared" si="8"/>
        <v/>
      </c>
      <c r="Z24" s="102" t="str">
        <f t="shared" si="9"/>
        <v/>
      </c>
      <c r="AA24" s="61" t="str">
        <f t="shared" si="10"/>
        <v/>
      </c>
      <c r="AB24" s="1" t="str">
        <f t="shared" si="11"/>
        <v/>
      </c>
      <c r="AC24" s="1" t="str">
        <f t="shared" si="12"/>
        <v/>
      </c>
      <c r="AD24" s="11"/>
      <c r="AE24" s="78" t="str">
        <f t="shared" si="13"/>
        <v/>
      </c>
      <c r="AF24" s="13"/>
      <c r="AG24" s="61" t="str">
        <f t="shared" si="14"/>
        <v/>
      </c>
      <c r="AH24" s="69" t="str">
        <f t="shared" si="2"/>
        <v/>
      </c>
      <c r="AI24" s="33" t="str">
        <f t="shared" si="15"/>
        <v/>
      </c>
      <c r="AJ24" s="14" t="str">
        <f t="shared" si="16"/>
        <v/>
      </c>
      <c r="AK24" s="34" t="str">
        <f t="shared" si="17"/>
        <v/>
      </c>
      <c r="AL24" s="34" t="str">
        <f t="shared" si="3"/>
        <v/>
      </c>
      <c r="AM24" s="34" t="str">
        <f t="shared" si="4"/>
        <v/>
      </c>
      <c r="AN24" s="34" t="str">
        <f t="shared" si="5"/>
        <v/>
      </c>
    </row>
    <row r="25" spans="1:40" ht="9.75" customHeight="1">
      <c r="A25" s="135"/>
      <c r="B25" s="2" t="str">
        <f>IF(COUNTIF(A$3:A25,A25)=1,"First","")</f>
        <v/>
      </c>
      <c r="D25" s="2"/>
      <c r="E25" s="2"/>
      <c r="F25" s="2"/>
      <c r="G25" s="2"/>
      <c r="P25" s="98" t="str">
        <f t="shared" si="0"/>
        <v/>
      </c>
      <c r="Q25" s="72"/>
      <c r="R25" s="72"/>
      <c r="S25" s="72"/>
      <c r="T25" s="72"/>
      <c r="U25" s="100" t="str">
        <f t="shared" si="1"/>
        <v/>
      </c>
      <c r="V25" s="102" t="str">
        <f t="shared" si="6"/>
        <v/>
      </c>
      <c r="X25" s="3" t="str">
        <f t="shared" si="7"/>
        <v/>
      </c>
      <c r="Y25" s="3" t="str">
        <f t="shared" si="8"/>
        <v/>
      </c>
      <c r="Z25" s="102" t="str">
        <f t="shared" si="9"/>
        <v/>
      </c>
      <c r="AA25" s="61" t="str">
        <f t="shared" si="10"/>
        <v/>
      </c>
      <c r="AB25" s="1" t="str">
        <f t="shared" si="11"/>
        <v/>
      </c>
      <c r="AC25" s="1" t="str">
        <f t="shared" si="12"/>
        <v/>
      </c>
      <c r="AD25" s="11"/>
      <c r="AE25" s="78" t="str">
        <f t="shared" si="13"/>
        <v/>
      </c>
      <c r="AF25" s="13"/>
      <c r="AG25" s="61" t="str">
        <f t="shared" si="14"/>
        <v/>
      </c>
      <c r="AH25" s="69" t="str">
        <f t="shared" si="2"/>
        <v/>
      </c>
      <c r="AI25" s="33" t="str">
        <f t="shared" si="15"/>
        <v/>
      </c>
      <c r="AJ25" s="14" t="str">
        <f t="shared" si="16"/>
        <v/>
      </c>
      <c r="AK25" s="34" t="str">
        <f t="shared" si="17"/>
        <v/>
      </c>
      <c r="AL25" s="34" t="str">
        <f t="shared" si="3"/>
        <v/>
      </c>
      <c r="AM25" s="34" t="str">
        <f t="shared" si="4"/>
        <v/>
      </c>
      <c r="AN25" s="34" t="str">
        <f t="shared" si="5"/>
        <v/>
      </c>
    </row>
    <row r="26" spans="1:40" ht="9.75" customHeight="1">
      <c r="A26" s="135"/>
      <c r="B26" s="2" t="str">
        <f>IF(COUNTIF(A$3:A26,A26)=1,"First","")</f>
        <v/>
      </c>
      <c r="D26" s="2"/>
      <c r="E26" s="2"/>
      <c r="F26" s="2"/>
      <c r="G26" s="2"/>
      <c r="P26" s="98" t="str">
        <f t="shared" si="0"/>
        <v/>
      </c>
      <c r="Q26" s="72"/>
      <c r="R26" s="72"/>
      <c r="S26" s="72"/>
      <c r="T26" s="72"/>
      <c r="U26" s="100" t="str">
        <f t="shared" si="1"/>
        <v/>
      </c>
      <c r="V26" s="102" t="str">
        <f t="shared" si="6"/>
        <v/>
      </c>
      <c r="X26" s="3" t="str">
        <f t="shared" si="7"/>
        <v/>
      </c>
      <c r="Y26" s="3" t="str">
        <f t="shared" si="8"/>
        <v/>
      </c>
      <c r="Z26" s="102" t="str">
        <f t="shared" si="9"/>
        <v/>
      </c>
      <c r="AA26" s="61" t="str">
        <f t="shared" si="10"/>
        <v/>
      </c>
      <c r="AB26" s="1" t="str">
        <f t="shared" si="11"/>
        <v/>
      </c>
      <c r="AC26" s="1" t="str">
        <f t="shared" si="12"/>
        <v/>
      </c>
      <c r="AD26" s="11"/>
      <c r="AE26" s="78" t="str">
        <f t="shared" si="13"/>
        <v/>
      </c>
      <c r="AF26" s="13"/>
      <c r="AG26" s="61" t="str">
        <f t="shared" si="14"/>
        <v/>
      </c>
      <c r="AH26" s="69" t="str">
        <f t="shared" si="2"/>
        <v/>
      </c>
      <c r="AI26" s="33" t="str">
        <f t="shared" si="15"/>
        <v/>
      </c>
      <c r="AJ26" s="14" t="str">
        <f t="shared" si="16"/>
        <v/>
      </c>
      <c r="AK26" s="34" t="str">
        <f t="shared" si="17"/>
        <v/>
      </c>
      <c r="AL26" s="34" t="str">
        <f t="shared" si="3"/>
        <v/>
      </c>
      <c r="AM26" s="34" t="str">
        <f t="shared" si="4"/>
        <v/>
      </c>
      <c r="AN26" s="34" t="str">
        <f t="shared" si="5"/>
        <v/>
      </c>
    </row>
    <row r="27" spans="1:40" ht="9.75" customHeight="1">
      <c r="A27" s="135"/>
      <c r="B27" s="2" t="str">
        <f>IF(COUNTIF(A$3:A27,A27)=1,"First","")</f>
        <v/>
      </c>
      <c r="D27" s="2"/>
      <c r="E27" s="2"/>
      <c r="F27" s="2"/>
      <c r="G27" s="2"/>
      <c r="P27" s="98" t="str">
        <f t="shared" si="0"/>
        <v/>
      </c>
      <c r="Q27" s="72"/>
      <c r="R27" s="72"/>
      <c r="S27" s="72"/>
      <c r="T27" s="72"/>
      <c r="U27" s="100" t="str">
        <f t="shared" si="1"/>
        <v/>
      </c>
      <c r="V27" s="102" t="str">
        <f t="shared" si="6"/>
        <v/>
      </c>
      <c r="X27" s="3" t="str">
        <f t="shared" si="7"/>
        <v/>
      </c>
      <c r="Y27" s="3" t="str">
        <f t="shared" si="8"/>
        <v/>
      </c>
      <c r="Z27" s="102" t="str">
        <f t="shared" si="9"/>
        <v/>
      </c>
      <c r="AA27" s="61" t="str">
        <f t="shared" si="10"/>
        <v/>
      </c>
      <c r="AB27" s="1" t="str">
        <f t="shared" si="11"/>
        <v/>
      </c>
      <c r="AC27" s="1" t="str">
        <f t="shared" si="12"/>
        <v/>
      </c>
      <c r="AD27" s="11"/>
      <c r="AE27" s="78" t="str">
        <f t="shared" si="13"/>
        <v/>
      </c>
      <c r="AF27" s="13"/>
      <c r="AG27" s="61" t="str">
        <f t="shared" si="14"/>
        <v/>
      </c>
      <c r="AH27" s="69" t="str">
        <f t="shared" si="2"/>
        <v/>
      </c>
      <c r="AI27" s="33" t="str">
        <f t="shared" si="15"/>
        <v/>
      </c>
      <c r="AJ27" s="14" t="str">
        <f t="shared" si="16"/>
        <v/>
      </c>
      <c r="AK27" s="34" t="str">
        <f t="shared" si="17"/>
        <v/>
      </c>
      <c r="AL27" s="34" t="str">
        <f t="shared" si="3"/>
        <v/>
      </c>
      <c r="AM27" s="34" t="str">
        <f t="shared" si="4"/>
        <v/>
      </c>
      <c r="AN27" s="34" t="str">
        <f t="shared" si="5"/>
        <v/>
      </c>
    </row>
    <row r="28" spans="1:40" ht="9.75" customHeight="1">
      <c r="A28" s="135"/>
      <c r="B28" s="2" t="str">
        <f>IF(COUNTIF(A$3:A28,A28)=1,"First","")</f>
        <v/>
      </c>
      <c r="D28" s="2"/>
      <c r="E28" s="2"/>
      <c r="F28" s="2"/>
      <c r="G28" s="2"/>
      <c r="P28" s="98" t="str">
        <f t="shared" si="0"/>
        <v/>
      </c>
      <c r="Q28" s="72"/>
      <c r="R28" s="72"/>
      <c r="S28" s="72"/>
      <c r="T28" s="72"/>
      <c r="U28" s="100" t="str">
        <f t="shared" si="1"/>
        <v/>
      </c>
      <c r="V28" s="102" t="str">
        <f t="shared" si="6"/>
        <v/>
      </c>
      <c r="X28" s="3" t="str">
        <f t="shared" si="7"/>
        <v/>
      </c>
      <c r="Y28" s="3" t="str">
        <f t="shared" si="8"/>
        <v/>
      </c>
      <c r="Z28" s="102" t="str">
        <f t="shared" si="9"/>
        <v/>
      </c>
      <c r="AA28" s="61" t="str">
        <f t="shared" si="10"/>
        <v/>
      </c>
      <c r="AB28" s="1" t="str">
        <f t="shared" si="11"/>
        <v/>
      </c>
      <c r="AC28" s="1" t="str">
        <f t="shared" si="12"/>
        <v/>
      </c>
      <c r="AD28" s="11"/>
      <c r="AE28" s="78" t="str">
        <f t="shared" si="13"/>
        <v/>
      </c>
      <c r="AF28" s="13"/>
      <c r="AG28" s="61" t="str">
        <f t="shared" si="14"/>
        <v/>
      </c>
      <c r="AH28" s="69" t="str">
        <f t="shared" si="2"/>
        <v/>
      </c>
      <c r="AI28" s="33" t="str">
        <f t="shared" si="15"/>
        <v/>
      </c>
      <c r="AJ28" s="14" t="str">
        <f t="shared" si="16"/>
        <v/>
      </c>
      <c r="AK28" s="34" t="str">
        <f t="shared" si="17"/>
        <v/>
      </c>
      <c r="AL28" s="34" t="str">
        <f t="shared" si="3"/>
        <v/>
      </c>
      <c r="AM28" s="34" t="str">
        <f t="shared" si="4"/>
        <v/>
      </c>
      <c r="AN28" s="34" t="str">
        <f t="shared" si="5"/>
        <v/>
      </c>
    </row>
    <row r="29" spans="1:40" ht="9.75" customHeight="1">
      <c r="A29" s="135"/>
      <c r="B29" s="2" t="str">
        <f>IF(COUNTIF(A$3:A29,A29)=1,"First","")</f>
        <v/>
      </c>
      <c r="D29" s="2"/>
      <c r="E29" s="2"/>
      <c r="F29" s="2"/>
      <c r="G29" s="2"/>
      <c r="P29" s="98" t="str">
        <f t="shared" si="0"/>
        <v/>
      </c>
      <c r="Q29" s="72"/>
      <c r="R29" s="72"/>
      <c r="S29" s="72"/>
      <c r="T29" s="72"/>
      <c r="U29" s="100" t="str">
        <f t="shared" si="1"/>
        <v/>
      </c>
      <c r="V29" s="102" t="str">
        <f t="shared" si="6"/>
        <v/>
      </c>
      <c r="X29" s="3" t="str">
        <f t="shared" si="7"/>
        <v/>
      </c>
      <c r="Y29" s="3" t="str">
        <f t="shared" si="8"/>
        <v/>
      </c>
      <c r="Z29" s="102" t="str">
        <f t="shared" si="9"/>
        <v/>
      </c>
      <c r="AA29" s="61" t="str">
        <f t="shared" si="10"/>
        <v/>
      </c>
      <c r="AB29" s="1" t="str">
        <f t="shared" si="11"/>
        <v/>
      </c>
      <c r="AC29" s="1" t="str">
        <f t="shared" si="12"/>
        <v/>
      </c>
      <c r="AD29" s="11"/>
      <c r="AE29" s="78" t="str">
        <f t="shared" si="13"/>
        <v/>
      </c>
      <c r="AF29" s="13"/>
      <c r="AG29" s="61" t="str">
        <f t="shared" si="14"/>
        <v/>
      </c>
      <c r="AH29" s="69" t="str">
        <f t="shared" si="2"/>
        <v/>
      </c>
      <c r="AI29" s="33" t="str">
        <f t="shared" si="15"/>
        <v/>
      </c>
      <c r="AJ29" s="14" t="str">
        <f t="shared" si="16"/>
        <v/>
      </c>
      <c r="AK29" s="34" t="str">
        <f t="shared" si="17"/>
        <v/>
      </c>
      <c r="AL29" s="34" t="str">
        <f t="shared" si="3"/>
        <v/>
      </c>
      <c r="AM29" s="34" t="str">
        <f t="shared" si="4"/>
        <v/>
      </c>
      <c r="AN29" s="34" t="str">
        <f t="shared" si="5"/>
        <v/>
      </c>
    </row>
    <row r="30" spans="1:40" ht="9.75" customHeight="1">
      <c r="A30" s="135"/>
      <c r="B30" s="2" t="str">
        <f>IF(COUNTIF(A$3:A30,A30)=1,"First","")</f>
        <v/>
      </c>
      <c r="D30" s="2"/>
      <c r="E30" s="2"/>
      <c r="F30" s="2"/>
      <c r="G30" s="2"/>
      <c r="P30" s="98" t="str">
        <f t="shared" si="0"/>
        <v/>
      </c>
      <c r="Q30" s="72"/>
      <c r="R30" s="72"/>
      <c r="S30" s="72"/>
      <c r="T30" s="72"/>
      <c r="U30" s="100" t="str">
        <f t="shared" si="1"/>
        <v/>
      </c>
      <c r="V30" s="102" t="str">
        <f t="shared" si="6"/>
        <v/>
      </c>
      <c r="X30" s="3" t="str">
        <f t="shared" si="7"/>
        <v/>
      </c>
      <c r="Y30" s="3" t="str">
        <f t="shared" si="8"/>
        <v/>
      </c>
      <c r="Z30" s="102" t="str">
        <f t="shared" si="9"/>
        <v/>
      </c>
      <c r="AA30" s="61" t="str">
        <f t="shared" si="10"/>
        <v/>
      </c>
      <c r="AB30" s="1" t="str">
        <f t="shared" si="11"/>
        <v/>
      </c>
      <c r="AC30" s="1" t="str">
        <f t="shared" si="12"/>
        <v/>
      </c>
      <c r="AD30" s="11"/>
      <c r="AE30" s="78" t="str">
        <f t="shared" si="13"/>
        <v/>
      </c>
      <c r="AF30" s="13"/>
      <c r="AG30" s="61" t="str">
        <f t="shared" si="14"/>
        <v/>
      </c>
      <c r="AH30" s="69" t="str">
        <f t="shared" si="2"/>
        <v/>
      </c>
      <c r="AI30" s="33" t="str">
        <f t="shared" si="15"/>
        <v/>
      </c>
      <c r="AJ30" s="14" t="str">
        <f t="shared" si="16"/>
        <v/>
      </c>
      <c r="AK30" s="34" t="str">
        <f t="shared" si="17"/>
        <v/>
      </c>
      <c r="AL30" s="34" t="str">
        <f t="shared" si="3"/>
        <v/>
      </c>
      <c r="AM30" s="34" t="str">
        <f t="shared" si="4"/>
        <v/>
      </c>
      <c r="AN30" s="34" t="str">
        <f t="shared" si="5"/>
        <v/>
      </c>
    </row>
    <row r="31" spans="1:40" ht="9.75" customHeight="1">
      <c r="A31" s="135"/>
      <c r="B31" s="2" t="str">
        <f>IF(COUNTIF(A$3:A31,A31)=1,"First","")</f>
        <v/>
      </c>
      <c r="D31" s="2"/>
      <c r="E31" s="2"/>
      <c r="F31" s="2"/>
      <c r="G31" s="2"/>
      <c r="P31" s="98" t="str">
        <f t="shared" si="0"/>
        <v/>
      </c>
      <c r="Q31" s="72"/>
      <c r="R31" s="72"/>
      <c r="S31" s="72"/>
      <c r="T31" s="72"/>
      <c r="U31" s="100" t="str">
        <f t="shared" si="1"/>
        <v/>
      </c>
      <c r="V31" s="102" t="str">
        <f t="shared" si="6"/>
        <v/>
      </c>
      <c r="X31" s="3" t="str">
        <f t="shared" si="7"/>
        <v/>
      </c>
      <c r="Y31" s="3" t="str">
        <f t="shared" si="8"/>
        <v/>
      </c>
      <c r="Z31" s="102" t="str">
        <f t="shared" si="9"/>
        <v/>
      </c>
      <c r="AA31" s="61" t="str">
        <f t="shared" si="10"/>
        <v/>
      </c>
      <c r="AB31" s="1" t="str">
        <f t="shared" si="11"/>
        <v/>
      </c>
      <c r="AC31" s="1" t="str">
        <f t="shared" si="12"/>
        <v/>
      </c>
      <c r="AD31" s="11"/>
      <c r="AE31" s="78" t="str">
        <f t="shared" si="13"/>
        <v/>
      </c>
      <c r="AF31" s="13"/>
      <c r="AG31" s="61" t="str">
        <f t="shared" si="14"/>
        <v/>
      </c>
      <c r="AH31" s="69" t="str">
        <f t="shared" si="2"/>
        <v/>
      </c>
      <c r="AI31" s="33" t="str">
        <f t="shared" si="15"/>
        <v/>
      </c>
      <c r="AJ31" s="14" t="str">
        <f t="shared" si="16"/>
        <v/>
      </c>
      <c r="AK31" s="34" t="str">
        <f t="shared" si="17"/>
        <v/>
      </c>
      <c r="AL31" s="34" t="str">
        <f t="shared" si="3"/>
        <v/>
      </c>
      <c r="AM31" s="34" t="str">
        <f t="shared" si="4"/>
        <v/>
      </c>
      <c r="AN31" s="34" t="str">
        <f t="shared" si="5"/>
        <v/>
      </c>
    </row>
    <row r="32" spans="1:40" ht="9.75" customHeight="1">
      <c r="A32" s="135"/>
      <c r="B32" s="2" t="str">
        <f>IF(COUNTIF(A$3:A32,A32)=1,"First","")</f>
        <v/>
      </c>
      <c r="D32" s="2"/>
      <c r="E32" s="2"/>
      <c r="F32" s="2"/>
      <c r="G32" s="2"/>
      <c r="P32" s="98" t="str">
        <f t="shared" si="0"/>
        <v/>
      </c>
      <c r="Q32" s="72"/>
      <c r="R32" s="72"/>
      <c r="S32" s="72"/>
      <c r="T32" s="72"/>
      <c r="U32" s="100" t="str">
        <f t="shared" si="1"/>
        <v/>
      </c>
      <c r="V32" s="102" t="str">
        <f t="shared" si="6"/>
        <v/>
      </c>
      <c r="X32" s="3" t="str">
        <f t="shared" si="7"/>
        <v/>
      </c>
      <c r="Y32" s="3" t="str">
        <f t="shared" si="8"/>
        <v/>
      </c>
      <c r="Z32" s="102" t="str">
        <f t="shared" si="9"/>
        <v/>
      </c>
      <c r="AA32" s="61" t="str">
        <f t="shared" si="10"/>
        <v/>
      </c>
      <c r="AB32" s="1" t="str">
        <f t="shared" si="11"/>
        <v/>
      </c>
      <c r="AC32" s="1" t="str">
        <f t="shared" si="12"/>
        <v/>
      </c>
      <c r="AD32" s="11"/>
      <c r="AE32" s="78" t="str">
        <f t="shared" si="13"/>
        <v/>
      </c>
      <c r="AF32" s="13"/>
      <c r="AG32" s="61" t="str">
        <f t="shared" si="14"/>
        <v/>
      </c>
      <c r="AH32" s="69" t="str">
        <f t="shared" si="2"/>
        <v/>
      </c>
      <c r="AI32" s="33" t="str">
        <f t="shared" si="15"/>
        <v/>
      </c>
      <c r="AJ32" s="14" t="str">
        <f t="shared" si="16"/>
        <v/>
      </c>
      <c r="AK32" s="34" t="str">
        <f t="shared" si="17"/>
        <v/>
      </c>
      <c r="AL32" s="34" t="str">
        <f t="shared" si="3"/>
        <v/>
      </c>
      <c r="AM32" s="34" t="str">
        <f t="shared" si="4"/>
        <v/>
      </c>
      <c r="AN32" s="34" t="str">
        <f t="shared" si="5"/>
        <v/>
      </c>
    </row>
    <row r="33" spans="1:40" ht="9.75" customHeight="1">
      <c r="A33" s="135"/>
      <c r="B33" s="2" t="str">
        <f>IF(COUNTIF(A$3:A33,A33)=1,"First","")</f>
        <v/>
      </c>
      <c r="D33" s="2"/>
      <c r="E33" s="2"/>
      <c r="F33" s="2"/>
      <c r="G33" s="2"/>
      <c r="P33" s="98" t="str">
        <f t="shared" si="0"/>
        <v/>
      </c>
      <c r="Q33" s="72"/>
      <c r="R33" s="72"/>
      <c r="S33" s="72"/>
      <c r="T33" s="72"/>
      <c r="U33" s="100" t="str">
        <f t="shared" si="1"/>
        <v/>
      </c>
      <c r="V33" s="102" t="str">
        <f t="shared" si="6"/>
        <v/>
      </c>
      <c r="X33" s="3" t="str">
        <f t="shared" si="7"/>
        <v/>
      </c>
      <c r="Y33" s="3" t="str">
        <f t="shared" si="8"/>
        <v/>
      </c>
      <c r="Z33" s="102" t="str">
        <f t="shared" si="9"/>
        <v/>
      </c>
      <c r="AA33" s="61" t="str">
        <f t="shared" si="10"/>
        <v/>
      </c>
      <c r="AB33" s="1" t="str">
        <f t="shared" si="11"/>
        <v/>
      </c>
      <c r="AC33" s="1" t="str">
        <f t="shared" si="12"/>
        <v/>
      </c>
      <c r="AD33" s="11"/>
      <c r="AE33" s="78" t="str">
        <f t="shared" si="13"/>
        <v/>
      </c>
      <c r="AF33" s="13"/>
      <c r="AG33" s="61" t="str">
        <f t="shared" si="14"/>
        <v/>
      </c>
      <c r="AH33" s="69" t="str">
        <f t="shared" si="2"/>
        <v/>
      </c>
      <c r="AI33" s="33" t="str">
        <f t="shared" si="15"/>
        <v/>
      </c>
      <c r="AJ33" s="14" t="str">
        <f t="shared" si="16"/>
        <v/>
      </c>
      <c r="AK33" s="34" t="str">
        <f t="shared" si="17"/>
        <v/>
      </c>
      <c r="AL33" s="34" t="str">
        <f t="shared" si="3"/>
        <v/>
      </c>
      <c r="AM33" s="34" t="str">
        <f t="shared" si="4"/>
        <v/>
      </c>
      <c r="AN33" s="34" t="str">
        <f t="shared" si="5"/>
        <v/>
      </c>
    </row>
    <row r="34" spans="1:40" ht="9.75" customHeight="1">
      <c r="A34" s="135"/>
      <c r="B34" s="2" t="str">
        <f>IF(COUNTIF(A$3:A34,A34)=1,"First","")</f>
        <v/>
      </c>
      <c r="D34" s="2"/>
      <c r="E34" s="2"/>
      <c r="F34" s="2"/>
      <c r="G34" s="2"/>
      <c r="P34" s="98" t="str">
        <f t="shared" si="0"/>
        <v/>
      </c>
      <c r="Q34" s="72"/>
      <c r="R34" s="72"/>
      <c r="S34" s="72"/>
      <c r="T34" s="72"/>
      <c r="U34" s="100" t="str">
        <f t="shared" si="1"/>
        <v/>
      </c>
      <c r="V34" s="102" t="str">
        <f t="shared" si="6"/>
        <v/>
      </c>
      <c r="X34" s="3" t="str">
        <f t="shared" si="7"/>
        <v/>
      </c>
      <c r="Y34" s="3" t="str">
        <f t="shared" si="8"/>
        <v/>
      </c>
      <c r="Z34" s="102" t="str">
        <f t="shared" si="9"/>
        <v/>
      </c>
      <c r="AA34" s="61" t="str">
        <f t="shared" si="10"/>
        <v/>
      </c>
      <c r="AB34" s="1" t="str">
        <f t="shared" si="11"/>
        <v/>
      </c>
      <c r="AC34" s="1" t="str">
        <f t="shared" si="12"/>
        <v/>
      </c>
      <c r="AD34" s="11"/>
      <c r="AE34" s="78" t="str">
        <f t="shared" si="13"/>
        <v/>
      </c>
      <c r="AF34" s="13"/>
      <c r="AG34" s="61" t="str">
        <f t="shared" si="14"/>
        <v/>
      </c>
      <c r="AH34" s="69" t="str">
        <f t="shared" si="2"/>
        <v/>
      </c>
      <c r="AI34" s="33" t="str">
        <f t="shared" si="15"/>
        <v/>
      </c>
      <c r="AJ34" s="14" t="str">
        <f t="shared" si="16"/>
        <v/>
      </c>
      <c r="AK34" s="34" t="str">
        <f t="shared" si="17"/>
        <v/>
      </c>
      <c r="AL34" s="34" t="str">
        <f t="shared" si="3"/>
        <v/>
      </c>
      <c r="AM34" s="34" t="str">
        <f t="shared" si="4"/>
        <v/>
      </c>
      <c r="AN34" s="34" t="str">
        <f t="shared" si="5"/>
        <v/>
      </c>
    </row>
    <row r="35" spans="1:40" ht="9.75" customHeight="1">
      <c r="A35" s="135"/>
      <c r="B35" s="2" t="str">
        <f>IF(COUNTIF(A$3:A35,A35)=1,"First","")</f>
        <v/>
      </c>
      <c r="D35" s="2"/>
      <c r="E35" s="2"/>
      <c r="F35" s="2"/>
      <c r="G35" s="2"/>
      <c r="P35" s="98" t="str">
        <f t="shared" ref="P35:P53" si="18">IF(AND(F35="Invertebrate",COUNT(H35:J35,M35:O35)&gt;5),AVERAGE(H35:J35,M35:O35),IF(AND(F35="Vertebrate",COUNT(H35:N35)&gt;6),AVERAGE(H35:N35),""))</f>
        <v/>
      </c>
      <c r="Q35" s="72"/>
      <c r="R35" s="72"/>
      <c r="S35" s="72"/>
      <c r="T35" s="72"/>
      <c r="U35" s="100" t="str">
        <f t="shared" ref="U35:U53" si="19">IF(COUNT(Q35:T35)&gt;3,((Q35*R35*S35*T35)-1)/40+1,"")</f>
        <v/>
      </c>
      <c r="V35" s="102" t="str">
        <f t="shared" si="6"/>
        <v/>
      </c>
      <c r="X35" s="3" t="str">
        <f t="shared" si="7"/>
        <v/>
      </c>
      <c r="Y35" s="3" t="str">
        <f t="shared" si="8"/>
        <v/>
      </c>
      <c r="Z35" s="102" t="str">
        <f t="shared" si="9"/>
        <v/>
      </c>
      <c r="AA35" s="61" t="str">
        <f t="shared" si="10"/>
        <v/>
      </c>
      <c r="AB35" s="1" t="str">
        <f t="shared" si="11"/>
        <v/>
      </c>
      <c r="AC35" s="1" t="str">
        <f t="shared" si="12"/>
        <v/>
      </c>
      <c r="AD35" s="11"/>
      <c r="AE35" s="78" t="str">
        <f t="shared" si="13"/>
        <v/>
      </c>
      <c r="AF35" s="13"/>
      <c r="AG35" s="61" t="str">
        <f t="shared" si="14"/>
        <v/>
      </c>
      <c r="AH35" s="69" t="str">
        <f t="shared" si="2"/>
        <v/>
      </c>
      <c r="AI35" s="33" t="str">
        <f t="shared" si="15"/>
        <v/>
      </c>
      <c r="AJ35" s="14" t="str">
        <f t="shared" si="16"/>
        <v/>
      </c>
      <c r="AK35" s="34" t="str">
        <f t="shared" si="17"/>
        <v/>
      </c>
      <c r="AL35" s="34" t="str">
        <f t="shared" si="3"/>
        <v/>
      </c>
      <c r="AM35" s="34" t="str">
        <f t="shared" si="4"/>
        <v/>
      </c>
      <c r="AN35" s="34" t="str">
        <f t="shared" si="5"/>
        <v/>
      </c>
    </row>
    <row r="36" spans="1:40" ht="9.75" customHeight="1">
      <c r="A36" s="135"/>
      <c r="B36" s="2" t="str">
        <f>IF(COUNTIF(A$3:A36,A36)=1,"First","")</f>
        <v/>
      </c>
      <c r="D36" s="2"/>
      <c r="E36" s="2"/>
      <c r="F36" s="2"/>
      <c r="G36" s="2"/>
      <c r="P36" s="98" t="str">
        <f t="shared" si="18"/>
        <v/>
      </c>
      <c r="Q36" s="72"/>
      <c r="R36" s="72"/>
      <c r="S36" s="72"/>
      <c r="T36" s="72"/>
      <c r="U36" s="100" t="str">
        <f t="shared" si="19"/>
        <v/>
      </c>
      <c r="V36" s="102" t="str">
        <f t="shared" si="6"/>
        <v/>
      </c>
      <c r="X36" s="3" t="str">
        <f t="shared" si="7"/>
        <v/>
      </c>
      <c r="Y36" s="3" t="str">
        <f t="shared" si="8"/>
        <v/>
      </c>
      <c r="Z36" s="102" t="str">
        <f t="shared" si="9"/>
        <v/>
      </c>
      <c r="AA36" s="61" t="str">
        <f t="shared" si="10"/>
        <v/>
      </c>
      <c r="AB36" s="1" t="str">
        <f t="shared" si="11"/>
        <v/>
      </c>
      <c r="AC36" s="1" t="str">
        <f t="shared" si="12"/>
        <v/>
      </c>
      <c r="AD36" s="11"/>
      <c r="AE36" s="78" t="str">
        <f t="shared" si="13"/>
        <v/>
      </c>
      <c r="AF36" s="13"/>
      <c r="AG36" s="61" t="str">
        <f t="shared" si="14"/>
        <v/>
      </c>
      <c r="AH36" s="69" t="str">
        <f t="shared" si="2"/>
        <v/>
      </c>
      <c r="AI36" s="33" t="str">
        <f t="shared" si="15"/>
        <v/>
      </c>
      <c r="AJ36" s="14" t="str">
        <f t="shared" si="16"/>
        <v/>
      </c>
      <c r="AK36" s="34" t="str">
        <f t="shared" si="17"/>
        <v/>
      </c>
      <c r="AL36" s="34" t="str">
        <f t="shared" si="3"/>
        <v/>
      </c>
      <c r="AM36" s="34" t="str">
        <f t="shared" si="4"/>
        <v/>
      </c>
      <c r="AN36" s="34" t="str">
        <f t="shared" si="5"/>
        <v/>
      </c>
    </row>
    <row r="37" spans="1:40" ht="9.75" customHeight="1">
      <c r="A37" s="135"/>
      <c r="B37" s="2" t="str">
        <f>IF(COUNTIF(A$3:A37,A37)=1,"First","")</f>
        <v/>
      </c>
      <c r="D37" s="2"/>
      <c r="E37" s="2"/>
      <c r="F37" s="2"/>
      <c r="G37" s="2"/>
      <c r="P37" s="98" t="str">
        <f t="shared" si="18"/>
        <v/>
      </c>
      <c r="Q37" s="72"/>
      <c r="R37" s="72"/>
      <c r="S37" s="72"/>
      <c r="T37" s="72"/>
      <c r="U37" s="100" t="str">
        <f t="shared" si="19"/>
        <v/>
      </c>
      <c r="V37" s="102" t="str">
        <f t="shared" si="6"/>
        <v/>
      </c>
      <c r="X37" s="3" t="str">
        <f t="shared" si="7"/>
        <v/>
      </c>
      <c r="Y37" s="3" t="str">
        <f t="shared" si="8"/>
        <v/>
      </c>
      <c r="Z37" s="102" t="str">
        <f t="shared" si="9"/>
        <v/>
      </c>
      <c r="AA37" s="61" t="str">
        <f t="shared" si="10"/>
        <v/>
      </c>
      <c r="AB37" s="1" t="str">
        <f t="shared" si="11"/>
        <v/>
      </c>
      <c r="AC37" s="1" t="str">
        <f t="shared" si="12"/>
        <v/>
      </c>
      <c r="AD37" s="11"/>
      <c r="AE37" s="78" t="str">
        <f t="shared" si="13"/>
        <v/>
      </c>
      <c r="AF37" s="13"/>
      <c r="AG37" s="61" t="str">
        <f t="shared" si="14"/>
        <v/>
      </c>
      <c r="AH37" s="69" t="str">
        <f t="shared" si="2"/>
        <v/>
      </c>
      <c r="AI37" s="33" t="str">
        <f t="shared" si="15"/>
        <v/>
      </c>
      <c r="AJ37" s="14" t="str">
        <f t="shared" si="16"/>
        <v/>
      </c>
      <c r="AK37" s="34" t="str">
        <f t="shared" si="17"/>
        <v/>
      </c>
      <c r="AL37" s="34" t="str">
        <f t="shared" si="3"/>
        <v/>
      </c>
      <c r="AM37" s="34" t="str">
        <f t="shared" si="4"/>
        <v/>
      </c>
      <c r="AN37" s="34" t="str">
        <f t="shared" si="5"/>
        <v/>
      </c>
    </row>
    <row r="38" spans="1:40" ht="9.75" customHeight="1">
      <c r="A38" s="135"/>
      <c r="B38" s="2" t="str">
        <f>IF(COUNTIF(A$3:A38,A38)=1,"First","")</f>
        <v/>
      </c>
      <c r="D38" s="2"/>
      <c r="E38" s="2"/>
      <c r="F38" s="2"/>
      <c r="G38" s="2"/>
      <c r="P38" s="98" t="str">
        <f t="shared" si="18"/>
        <v/>
      </c>
      <c r="Q38" s="72"/>
      <c r="R38" s="72"/>
      <c r="S38" s="72"/>
      <c r="T38" s="72"/>
      <c r="U38" s="100" t="str">
        <f t="shared" si="19"/>
        <v/>
      </c>
      <c r="V38" s="102" t="str">
        <f t="shared" si="6"/>
        <v/>
      </c>
      <c r="X38" s="3" t="str">
        <f t="shared" si="7"/>
        <v/>
      </c>
      <c r="Y38" s="3" t="str">
        <f t="shared" si="8"/>
        <v/>
      </c>
      <c r="Z38" s="102" t="str">
        <f t="shared" si="9"/>
        <v/>
      </c>
      <c r="AA38" s="61" t="str">
        <f t="shared" si="10"/>
        <v/>
      </c>
      <c r="AB38" s="1" t="str">
        <f t="shared" si="11"/>
        <v/>
      </c>
      <c r="AC38" s="1" t="str">
        <f t="shared" si="12"/>
        <v/>
      </c>
      <c r="AD38" s="11"/>
      <c r="AE38" s="78" t="str">
        <f t="shared" si="13"/>
        <v/>
      </c>
      <c r="AF38" s="13"/>
      <c r="AG38" s="61" t="str">
        <f t="shared" si="14"/>
        <v/>
      </c>
      <c r="AH38" s="69" t="str">
        <f t="shared" si="2"/>
        <v/>
      </c>
      <c r="AI38" s="33" t="str">
        <f t="shared" si="15"/>
        <v/>
      </c>
      <c r="AJ38" s="14" t="str">
        <f t="shared" si="16"/>
        <v/>
      </c>
      <c r="AK38" s="34" t="str">
        <f t="shared" si="17"/>
        <v/>
      </c>
      <c r="AL38" s="34" t="str">
        <f t="shared" si="3"/>
        <v/>
      </c>
      <c r="AM38" s="34" t="str">
        <f t="shared" si="4"/>
        <v/>
      </c>
      <c r="AN38" s="34" t="str">
        <f t="shared" si="5"/>
        <v/>
      </c>
    </row>
    <row r="39" spans="1:40" ht="9.75" customHeight="1">
      <c r="A39" s="135"/>
      <c r="B39" s="2" t="str">
        <f>IF(COUNTIF(A$3:A39,A39)=1,"First","")</f>
        <v/>
      </c>
      <c r="D39" s="2"/>
      <c r="E39" s="2"/>
      <c r="F39" s="2"/>
      <c r="G39" s="2"/>
      <c r="P39" s="98" t="str">
        <f t="shared" si="18"/>
        <v/>
      </c>
      <c r="Q39" s="72"/>
      <c r="R39" s="72"/>
      <c r="S39" s="72"/>
      <c r="T39" s="72"/>
      <c r="U39" s="100" t="str">
        <f t="shared" si="19"/>
        <v/>
      </c>
      <c r="V39" s="102" t="str">
        <f t="shared" si="6"/>
        <v/>
      </c>
      <c r="X39" s="3" t="str">
        <f t="shared" si="7"/>
        <v/>
      </c>
      <c r="Y39" s="3" t="str">
        <f t="shared" si="8"/>
        <v/>
      </c>
      <c r="Z39" s="102" t="str">
        <f t="shared" si="9"/>
        <v/>
      </c>
      <c r="AA39" s="61" t="str">
        <f t="shared" si="10"/>
        <v/>
      </c>
      <c r="AB39" s="1" t="str">
        <f t="shared" si="11"/>
        <v/>
      </c>
      <c r="AC39" s="1" t="str">
        <f t="shared" si="12"/>
        <v/>
      </c>
      <c r="AD39" s="11"/>
      <c r="AE39" s="78" t="str">
        <f t="shared" si="13"/>
        <v/>
      </c>
      <c r="AF39" s="13"/>
      <c r="AG39" s="61" t="str">
        <f t="shared" si="14"/>
        <v/>
      </c>
      <c r="AH39" s="69" t="str">
        <f t="shared" si="2"/>
        <v/>
      </c>
      <c r="AI39" s="33" t="str">
        <f t="shared" si="15"/>
        <v/>
      </c>
      <c r="AJ39" s="14" t="str">
        <f t="shared" si="16"/>
        <v/>
      </c>
      <c r="AK39" s="34" t="str">
        <f t="shared" si="17"/>
        <v/>
      </c>
      <c r="AL39" s="34" t="str">
        <f t="shared" si="3"/>
        <v/>
      </c>
      <c r="AM39" s="34" t="str">
        <f t="shared" si="4"/>
        <v/>
      </c>
      <c r="AN39" s="34" t="str">
        <f t="shared" si="5"/>
        <v/>
      </c>
    </row>
    <row r="40" spans="1:40" ht="9.75" customHeight="1">
      <c r="A40" s="135"/>
      <c r="B40" s="2" t="str">
        <f>IF(COUNTIF(A$3:A40,A40)=1,"First","")</f>
        <v/>
      </c>
      <c r="D40" s="2"/>
      <c r="E40" s="2"/>
      <c r="F40" s="2"/>
      <c r="G40" s="2"/>
      <c r="P40" s="98" t="str">
        <f t="shared" si="18"/>
        <v/>
      </c>
      <c r="Q40" s="72"/>
      <c r="R40" s="72"/>
      <c r="S40" s="72"/>
      <c r="T40" s="72"/>
      <c r="U40" s="100" t="str">
        <f t="shared" si="19"/>
        <v/>
      </c>
      <c r="V40" s="102" t="str">
        <f t="shared" si="6"/>
        <v/>
      </c>
      <c r="X40" s="3" t="str">
        <f t="shared" si="7"/>
        <v/>
      </c>
      <c r="Y40" s="3" t="str">
        <f t="shared" si="8"/>
        <v/>
      </c>
      <c r="Z40" s="102" t="str">
        <f t="shared" si="9"/>
        <v/>
      </c>
      <c r="AA40" s="61" t="str">
        <f t="shared" si="10"/>
        <v/>
      </c>
      <c r="AB40" s="1" t="str">
        <f t="shared" si="11"/>
        <v/>
      </c>
      <c r="AC40" s="1" t="str">
        <f t="shared" si="12"/>
        <v/>
      </c>
      <c r="AD40" s="11"/>
      <c r="AE40" s="78" t="str">
        <f t="shared" si="13"/>
        <v/>
      </c>
      <c r="AF40" s="13"/>
      <c r="AG40" s="61" t="str">
        <f t="shared" si="14"/>
        <v/>
      </c>
      <c r="AH40" s="69" t="str">
        <f t="shared" si="2"/>
        <v/>
      </c>
      <c r="AI40" s="33" t="str">
        <f t="shared" si="15"/>
        <v/>
      </c>
      <c r="AJ40" s="14" t="str">
        <f t="shared" si="16"/>
        <v/>
      </c>
      <c r="AK40" s="34" t="str">
        <f t="shared" si="17"/>
        <v/>
      </c>
      <c r="AL40" s="34" t="str">
        <f t="shared" si="3"/>
        <v/>
      </c>
      <c r="AM40" s="34" t="str">
        <f t="shared" si="4"/>
        <v/>
      </c>
      <c r="AN40" s="34" t="str">
        <f t="shared" si="5"/>
        <v/>
      </c>
    </row>
    <row r="41" spans="1:40" s="1" customFormat="1" ht="9.75" customHeight="1">
      <c r="A41" s="135"/>
      <c r="B41" s="2" t="str">
        <f>IF(COUNTIF(A$3:A41,A41)=1,"First","")</f>
        <v/>
      </c>
      <c r="C41" s="2"/>
      <c r="D41" s="2"/>
      <c r="E41" s="2"/>
      <c r="F41" s="2"/>
      <c r="G41" s="10"/>
      <c r="H41" s="2"/>
      <c r="I41" s="2"/>
      <c r="J41" s="2"/>
      <c r="K41" s="2"/>
      <c r="L41" s="2"/>
      <c r="M41" s="2"/>
      <c r="N41" s="2"/>
      <c r="O41" s="2"/>
      <c r="P41" s="98" t="str">
        <f t="shared" si="18"/>
        <v/>
      </c>
      <c r="U41" s="100" t="str">
        <f t="shared" si="19"/>
        <v/>
      </c>
      <c r="V41" s="102" t="str">
        <f t="shared" si="6"/>
        <v/>
      </c>
      <c r="X41" s="3" t="str">
        <f t="shared" si="7"/>
        <v/>
      </c>
      <c r="Y41" s="3" t="str">
        <f t="shared" si="8"/>
        <v/>
      </c>
      <c r="Z41" s="102" t="str">
        <f t="shared" si="9"/>
        <v/>
      </c>
      <c r="AA41" s="61" t="str">
        <f t="shared" si="10"/>
        <v/>
      </c>
      <c r="AB41" s="1" t="str">
        <f t="shared" si="11"/>
        <v/>
      </c>
      <c r="AC41" s="1" t="str">
        <f t="shared" si="12"/>
        <v/>
      </c>
      <c r="AD41" s="11"/>
      <c r="AE41" s="78" t="str">
        <f t="shared" si="13"/>
        <v/>
      </c>
      <c r="AF41" s="13"/>
      <c r="AG41" s="61" t="str">
        <f t="shared" si="14"/>
        <v/>
      </c>
      <c r="AH41" s="69" t="str">
        <f t="shared" ref="AH41:AH53" si="20">AE41</f>
        <v/>
      </c>
      <c r="AI41" s="33" t="str">
        <f t="shared" ref="AI41:AI53" si="21">IF(AH41="","",ROUND(AH41,0))</f>
        <v/>
      </c>
      <c r="AJ41" s="14" t="str">
        <f t="shared" ref="AJ41:AJ53" si="22">IF(AI41="","",IF(AI41="","",IF(AI41&lt;70,1,IF(AI41&lt;80,2,IF(AI41&lt;90,3,4)))))</f>
        <v/>
      </c>
      <c r="AK41" s="34" t="str">
        <f t="shared" ref="AK41:AK53" si="23">IF(AJ41="","",IF($AJ41=AK$2,"1","0"))</f>
        <v/>
      </c>
      <c r="AL41" s="34" t="str">
        <f t="shared" ref="AL41:AL53" si="24">IF(AJ41="","",IF($AJ41=AL$2,1,0))</f>
        <v/>
      </c>
      <c r="AM41" s="34" t="str">
        <f t="shared" ref="AM41:AM53" si="25">IF(AJ41="","",IF($AJ41=AM$2,1,0))</f>
        <v/>
      </c>
      <c r="AN41" s="34" t="str">
        <f t="shared" ref="AN41:AN53" si="26">IF(AJ41="","",IF($AJ41=AN$2,1,0))</f>
        <v/>
      </c>
    </row>
    <row r="42" spans="1:40" s="1" customFormat="1" ht="9.75" customHeight="1">
      <c r="A42" s="135"/>
      <c r="B42" s="2" t="str">
        <f>IF(COUNTIF(A$3:A42,A42)=1,"First","")</f>
        <v/>
      </c>
      <c r="C42" s="2"/>
      <c r="D42" s="2"/>
      <c r="E42" s="2"/>
      <c r="F42" s="2"/>
      <c r="G42" s="10"/>
      <c r="H42" s="2"/>
      <c r="I42" s="2"/>
      <c r="J42" s="2"/>
      <c r="K42" s="2"/>
      <c r="L42" s="2"/>
      <c r="M42" s="2"/>
      <c r="N42" s="2"/>
      <c r="O42" s="2"/>
      <c r="P42" s="98" t="str">
        <f t="shared" si="18"/>
        <v/>
      </c>
      <c r="U42" s="100" t="str">
        <f t="shared" si="19"/>
        <v/>
      </c>
      <c r="V42" s="102" t="str">
        <f t="shared" si="6"/>
        <v/>
      </c>
      <c r="X42" s="3" t="str">
        <f t="shared" si="7"/>
        <v/>
      </c>
      <c r="Y42" s="3" t="str">
        <f t="shared" si="8"/>
        <v/>
      </c>
      <c r="Z42" s="102" t="str">
        <f t="shared" si="9"/>
        <v/>
      </c>
      <c r="AA42" s="61" t="str">
        <f t="shared" si="10"/>
        <v/>
      </c>
      <c r="AB42" s="1" t="str">
        <f t="shared" si="11"/>
        <v/>
      </c>
      <c r="AC42" s="1" t="str">
        <f t="shared" si="12"/>
        <v/>
      </c>
      <c r="AD42" s="11"/>
      <c r="AE42" s="78" t="str">
        <f t="shared" si="13"/>
        <v/>
      </c>
      <c r="AF42" s="2"/>
      <c r="AG42" s="61" t="str">
        <f t="shared" si="14"/>
        <v/>
      </c>
      <c r="AH42" s="69" t="str">
        <f t="shared" si="20"/>
        <v/>
      </c>
      <c r="AI42" s="33" t="str">
        <f t="shared" si="21"/>
        <v/>
      </c>
      <c r="AJ42" s="14" t="str">
        <f t="shared" si="22"/>
        <v/>
      </c>
      <c r="AK42" s="34" t="str">
        <f t="shared" si="23"/>
        <v/>
      </c>
      <c r="AL42" s="34" t="str">
        <f t="shared" si="24"/>
        <v/>
      </c>
      <c r="AM42" s="34" t="str">
        <f t="shared" si="25"/>
        <v/>
      </c>
      <c r="AN42" s="34" t="str">
        <f t="shared" si="26"/>
        <v/>
      </c>
    </row>
    <row r="43" spans="1:40" s="1" customFormat="1" ht="9.75" customHeight="1">
      <c r="A43" s="135"/>
      <c r="B43" s="2" t="str">
        <f>IF(COUNTIF(A$3:A43,A43)=1,"First","")</f>
        <v/>
      </c>
      <c r="C43" s="2"/>
      <c r="D43" s="2"/>
      <c r="E43" s="2"/>
      <c r="F43" s="2"/>
      <c r="G43" s="10"/>
      <c r="H43" s="2"/>
      <c r="I43" s="2"/>
      <c r="J43" s="2"/>
      <c r="K43" s="2"/>
      <c r="L43" s="2"/>
      <c r="M43" s="2"/>
      <c r="N43" s="2"/>
      <c r="O43" s="2"/>
      <c r="P43" s="98" t="str">
        <f t="shared" si="18"/>
        <v/>
      </c>
      <c r="U43" s="100" t="str">
        <f t="shared" si="19"/>
        <v/>
      </c>
      <c r="V43" s="102" t="str">
        <f t="shared" si="6"/>
        <v/>
      </c>
      <c r="X43" s="3" t="str">
        <f t="shared" si="7"/>
        <v/>
      </c>
      <c r="Y43" s="3" t="str">
        <f t="shared" si="8"/>
        <v/>
      </c>
      <c r="Z43" s="102" t="str">
        <f t="shared" si="9"/>
        <v/>
      </c>
      <c r="AA43" s="61" t="str">
        <f t="shared" si="10"/>
        <v/>
      </c>
      <c r="AB43" s="1" t="str">
        <f t="shared" si="11"/>
        <v/>
      </c>
      <c r="AC43" s="1" t="str">
        <f t="shared" si="12"/>
        <v/>
      </c>
      <c r="AD43" s="11"/>
      <c r="AE43" s="78" t="str">
        <f t="shared" si="13"/>
        <v/>
      </c>
      <c r="AF43" s="2"/>
      <c r="AG43" s="61" t="str">
        <f t="shared" si="14"/>
        <v/>
      </c>
      <c r="AH43" s="69" t="str">
        <f t="shared" si="20"/>
        <v/>
      </c>
      <c r="AI43" s="33" t="str">
        <f t="shared" si="21"/>
        <v/>
      </c>
      <c r="AJ43" s="14" t="str">
        <f t="shared" si="22"/>
        <v/>
      </c>
      <c r="AK43" s="34" t="str">
        <f t="shared" si="23"/>
        <v/>
      </c>
      <c r="AL43" s="34" t="str">
        <f t="shared" si="24"/>
        <v/>
      </c>
      <c r="AM43" s="34" t="str">
        <f t="shared" si="25"/>
        <v/>
      </c>
      <c r="AN43" s="34" t="str">
        <f t="shared" si="26"/>
        <v/>
      </c>
    </row>
    <row r="44" spans="1:40" s="1" customFormat="1" ht="9.75" customHeight="1">
      <c r="A44" s="135"/>
      <c r="B44" s="2" t="str">
        <f>IF(COUNTIF(A$3:A44,A44)=1,"First","")</f>
        <v/>
      </c>
      <c r="C44" s="2"/>
      <c r="D44" s="2"/>
      <c r="E44" s="2"/>
      <c r="F44" s="2"/>
      <c r="G44" s="10"/>
      <c r="H44" s="2"/>
      <c r="I44" s="2"/>
      <c r="J44" s="2"/>
      <c r="K44" s="2"/>
      <c r="L44" s="2"/>
      <c r="M44" s="2"/>
      <c r="N44" s="2"/>
      <c r="O44" s="2"/>
      <c r="P44" s="98" t="str">
        <f t="shared" si="18"/>
        <v/>
      </c>
      <c r="U44" s="100" t="str">
        <f t="shared" si="19"/>
        <v/>
      </c>
      <c r="V44" s="102" t="str">
        <f t="shared" si="6"/>
        <v/>
      </c>
      <c r="X44" s="3" t="str">
        <f t="shared" si="7"/>
        <v/>
      </c>
      <c r="Y44" s="3" t="str">
        <f t="shared" si="8"/>
        <v/>
      </c>
      <c r="Z44" s="102" t="str">
        <f t="shared" si="9"/>
        <v/>
      </c>
      <c r="AA44" s="61" t="str">
        <f t="shared" si="10"/>
        <v/>
      </c>
      <c r="AB44" s="1" t="str">
        <f t="shared" si="11"/>
        <v/>
      </c>
      <c r="AC44" s="1" t="str">
        <f t="shared" si="12"/>
        <v/>
      </c>
      <c r="AD44" s="11"/>
      <c r="AE44" s="78" t="str">
        <f t="shared" si="13"/>
        <v/>
      </c>
      <c r="AF44" s="2"/>
      <c r="AG44" s="61" t="str">
        <f t="shared" si="14"/>
        <v/>
      </c>
      <c r="AH44" s="69" t="str">
        <f t="shared" si="20"/>
        <v/>
      </c>
      <c r="AI44" s="33" t="str">
        <f t="shared" si="21"/>
        <v/>
      </c>
      <c r="AJ44" s="14" t="str">
        <f t="shared" si="22"/>
        <v/>
      </c>
      <c r="AK44" s="34" t="str">
        <f t="shared" si="23"/>
        <v/>
      </c>
      <c r="AL44" s="34" t="str">
        <f t="shared" si="24"/>
        <v/>
      </c>
      <c r="AM44" s="34" t="str">
        <f t="shared" si="25"/>
        <v/>
      </c>
      <c r="AN44" s="34" t="str">
        <f t="shared" si="26"/>
        <v/>
      </c>
    </row>
    <row r="45" spans="1:40" s="1" customFormat="1" ht="9.75" customHeight="1">
      <c r="A45" s="135"/>
      <c r="B45" s="2" t="str">
        <f>IF(COUNTIF(A$3:A45,A45)=1,"First","")</f>
        <v/>
      </c>
      <c r="C45" s="2"/>
      <c r="D45" s="2"/>
      <c r="E45" s="2"/>
      <c r="F45" s="2"/>
      <c r="G45" s="10"/>
      <c r="H45" s="2"/>
      <c r="I45" s="2"/>
      <c r="J45" s="2"/>
      <c r="K45" s="2"/>
      <c r="L45" s="2"/>
      <c r="M45" s="2"/>
      <c r="N45" s="2"/>
      <c r="O45" s="2"/>
      <c r="P45" s="98" t="str">
        <f t="shared" si="18"/>
        <v/>
      </c>
      <c r="U45" s="100" t="str">
        <f t="shared" si="19"/>
        <v/>
      </c>
      <c r="V45" s="102" t="str">
        <f t="shared" si="6"/>
        <v/>
      </c>
      <c r="X45" s="3" t="str">
        <f t="shared" si="7"/>
        <v/>
      </c>
      <c r="Y45" s="3" t="str">
        <f t="shared" si="8"/>
        <v/>
      </c>
      <c r="Z45" s="102" t="str">
        <f t="shared" si="9"/>
        <v/>
      </c>
      <c r="AA45" s="61" t="str">
        <f t="shared" si="10"/>
        <v/>
      </c>
      <c r="AB45" s="1" t="str">
        <f t="shared" si="11"/>
        <v/>
      </c>
      <c r="AC45" s="1" t="str">
        <f t="shared" si="12"/>
        <v/>
      </c>
      <c r="AD45" s="11"/>
      <c r="AE45" s="78" t="str">
        <f t="shared" si="13"/>
        <v/>
      </c>
      <c r="AF45" s="2"/>
      <c r="AG45" s="61" t="str">
        <f t="shared" si="14"/>
        <v/>
      </c>
      <c r="AH45" s="69" t="str">
        <f t="shared" si="20"/>
        <v/>
      </c>
      <c r="AI45" s="33" t="str">
        <f t="shared" si="21"/>
        <v/>
      </c>
      <c r="AJ45" s="14" t="str">
        <f t="shared" si="22"/>
        <v/>
      </c>
      <c r="AK45" s="34" t="str">
        <f t="shared" si="23"/>
        <v/>
      </c>
      <c r="AL45" s="34" t="str">
        <f t="shared" si="24"/>
        <v/>
      </c>
      <c r="AM45" s="34" t="str">
        <f t="shared" si="25"/>
        <v/>
      </c>
      <c r="AN45" s="34" t="str">
        <f t="shared" si="26"/>
        <v/>
      </c>
    </row>
    <row r="46" spans="1:40" s="1" customFormat="1" ht="9.75" customHeight="1">
      <c r="A46" s="135"/>
      <c r="B46" s="2" t="str">
        <f>IF(COUNTIF(A$3:A46,A46)=1,"First","")</f>
        <v/>
      </c>
      <c r="C46" s="2"/>
      <c r="D46" s="2"/>
      <c r="E46" s="2"/>
      <c r="F46" s="2"/>
      <c r="G46" s="10"/>
      <c r="H46" s="2"/>
      <c r="I46" s="2"/>
      <c r="J46" s="2"/>
      <c r="K46" s="2"/>
      <c r="L46" s="2"/>
      <c r="M46" s="2"/>
      <c r="N46" s="2"/>
      <c r="O46" s="2"/>
      <c r="P46" s="98" t="str">
        <f t="shared" si="18"/>
        <v/>
      </c>
      <c r="U46" s="100" t="str">
        <f t="shared" si="19"/>
        <v/>
      </c>
      <c r="V46" s="102" t="str">
        <f t="shared" si="6"/>
        <v/>
      </c>
      <c r="X46" s="3" t="str">
        <f t="shared" si="7"/>
        <v/>
      </c>
      <c r="Y46" s="3" t="str">
        <f t="shared" si="8"/>
        <v/>
      </c>
      <c r="Z46" s="102" t="str">
        <f t="shared" si="9"/>
        <v/>
      </c>
      <c r="AA46" s="61" t="str">
        <f t="shared" si="10"/>
        <v/>
      </c>
      <c r="AB46" s="1" t="str">
        <f t="shared" si="11"/>
        <v/>
      </c>
      <c r="AC46" s="1" t="str">
        <f t="shared" si="12"/>
        <v/>
      </c>
      <c r="AD46" s="11"/>
      <c r="AE46" s="78" t="str">
        <f t="shared" si="13"/>
        <v/>
      </c>
      <c r="AF46" s="2"/>
      <c r="AG46" s="61" t="str">
        <f t="shared" si="14"/>
        <v/>
      </c>
      <c r="AH46" s="69" t="str">
        <f t="shared" si="20"/>
        <v/>
      </c>
      <c r="AI46" s="33" t="str">
        <f t="shared" si="21"/>
        <v/>
      </c>
      <c r="AJ46" s="14" t="str">
        <f t="shared" si="22"/>
        <v/>
      </c>
      <c r="AK46" s="34" t="str">
        <f t="shared" si="23"/>
        <v/>
      </c>
      <c r="AL46" s="34" t="str">
        <f t="shared" si="24"/>
        <v/>
      </c>
      <c r="AM46" s="34" t="str">
        <f t="shared" si="25"/>
        <v/>
      </c>
      <c r="AN46" s="34" t="str">
        <f t="shared" si="26"/>
        <v/>
      </c>
    </row>
    <row r="47" spans="1:40" s="1" customFormat="1" ht="9.75" customHeight="1">
      <c r="A47" s="135"/>
      <c r="B47" s="2" t="str">
        <f>IF(COUNTIF(A$3:A47,A47)=1,"First","")</f>
        <v/>
      </c>
      <c r="C47" s="2"/>
      <c r="D47" s="2"/>
      <c r="E47" s="2"/>
      <c r="F47" s="2"/>
      <c r="G47" s="10"/>
      <c r="H47" s="2"/>
      <c r="I47" s="2"/>
      <c r="J47" s="2"/>
      <c r="K47" s="2"/>
      <c r="L47" s="2"/>
      <c r="M47" s="2"/>
      <c r="N47" s="2"/>
      <c r="O47" s="2"/>
      <c r="P47" s="98" t="str">
        <f t="shared" si="18"/>
        <v/>
      </c>
      <c r="U47" s="100" t="str">
        <f t="shared" si="19"/>
        <v/>
      </c>
      <c r="V47" s="102" t="str">
        <f t="shared" si="6"/>
        <v/>
      </c>
      <c r="X47" s="3" t="str">
        <f t="shared" si="7"/>
        <v/>
      </c>
      <c r="Y47" s="3" t="str">
        <f t="shared" si="8"/>
        <v/>
      </c>
      <c r="Z47" s="102" t="str">
        <f t="shared" si="9"/>
        <v/>
      </c>
      <c r="AA47" s="61" t="str">
        <f t="shared" si="10"/>
        <v/>
      </c>
      <c r="AB47" s="1" t="str">
        <f t="shared" si="11"/>
        <v/>
      </c>
      <c r="AC47" s="1" t="str">
        <f t="shared" si="12"/>
        <v/>
      </c>
      <c r="AD47" s="11"/>
      <c r="AE47" s="78" t="str">
        <f t="shared" si="13"/>
        <v/>
      </c>
      <c r="AF47" s="2"/>
      <c r="AG47" s="61" t="str">
        <f t="shared" si="14"/>
        <v/>
      </c>
      <c r="AH47" s="69" t="str">
        <f t="shared" si="20"/>
        <v/>
      </c>
      <c r="AI47" s="33" t="str">
        <f t="shared" si="21"/>
        <v/>
      </c>
      <c r="AJ47" s="14" t="str">
        <f t="shared" si="22"/>
        <v/>
      </c>
      <c r="AK47" s="34" t="str">
        <f t="shared" si="23"/>
        <v/>
      </c>
      <c r="AL47" s="34" t="str">
        <f t="shared" si="24"/>
        <v/>
      </c>
      <c r="AM47" s="34" t="str">
        <f t="shared" si="25"/>
        <v/>
      </c>
      <c r="AN47" s="34" t="str">
        <f t="shared" si="26"/>
        <v/>
      </c>
    </row>
    <row r="48" spans="1:40" s="1" customFormat="1" ht="9.75" customHeight="1">
      <c r="A48" s="135"/>
      <c r="B48" s="2" t="str">
        <f>IF(COUNTIF(A$3:A48,A48)=1,"First","")</f>
        <v/>
      </c>
      <c r="C48" s="2"/>
      <c r="D48" s="2"/>
      <c r="E48" s="2"/>
      <c r="F48" s="2"/>
      <c r="G48" s="10"/>
      <c r="H48" s="2"/>
      <c r="I48" s="2"/>
      <c r="J48" s="2"/>
      <c r="K48" s="2"/>
      <c r="L48" s="2"/>
      <c r="M48" s="2"/>
      <c r="N48" s="2"/>
      <c r="O48" s="2"/>
      <c r="P48" s="98" t="str">
        <f t="shared" si="18"/>
        <v/>
      </c>
      <c r="U48" s="100" t="str">
        <f t="shared" si="19"/>
        <v/>
      </c>
      <c r="V48" s="102" t="str">
        <f t="shared" si="6"/>
        <v/>
      </c>
      <c r="X48" s="3" t="str">
        <f t="shared" si="7"/>
        <v/>
      </c>
      <c r="Y48" s="3" t="str">
        <f t="shared" si="8"/>
        <v/>
      </c>
      <c r="Z48" s="102" t="str">
        <f t="shared" si="9"/>
        <v/>
      </c>
      <c r="AA48" s="61" t="str">
        <f t="shared" si="10"/>
        <v/>
      </c>
      <c r="AB48" s="1" t="str">
        <f t="shared" si="11"/>
        <v/>
      </c>
      <c r="AC48" s="1" t="str">
        <f t="shared" si="12"/>
        <v/>
      </c>
      <c r="AD48" s="11"/>
      <c r="AE48" s="78" t="str">
        <f t="shared" si="13"/>
        <v/>
      </c>
      <c r="AF48" s="2"/>
      <c r="AG48" s="61" t="str">
        <f t="shared" si="14"/>
        <v/>
      </c>
      <c r="AH48" s="69" t="str">
        <f t="shared" si="20"/>
        <v/>
      </c>
      <c r="AI48" s="33" t="str">
        <f t="shared" si="21"/>
        <v/>
      </c>
      <c r="AJ48" s="14" t="str">
        <f t="shared" si="22"/>
        <v/>
      </c>
      <c r="AK48" s="34" t="str">
        <f t="shared" si="23"/>
        <v/>
      </c>
      <c r="AL48" s="34" t="str">
        <f t="shared" si="24"/>
        <v/>
      </c>
      <c r="AM48" s="34" t="str">
        <f t="shared" si="25"/>
        <v/>
      </c>
      <c r="AN48" s="34" t="str">
        <f t="shared" si="26"/>
        <v/>
      </c>
    </row>
    <row r="49" spans="1:43" s="1" customFormat="1" ht="9.75" customHeight="1">
      <c r="A49" s="135"/>
      <c r="B49" s="2" t="str">
        <f>IF(COUNTIF(A$3:A49,A49)=1,"First","")</f>
        <v/>
      </c>
      <c r="C49" s="2"/>
      <c r="D49" s="2"/>
      <c r="E49" s="2"/>
      <c r="F49" s="2"/>
      <c r="G49" s="10"/>
      <c r="H49" s="2"/>
      <c r="I49" s="2"/>
      <c r="J49" s="2"/>
      <c r="K49" s="2"/>
      <c r="L49" s="2"/>
      <c r="M49" s="2"/>
      <c r="N49" s="2"/>
      <c r="O49" s="2"/>
      <c r="P49" s="98" t="str">
        <f t="shared" si="18"/>
        <v/>
      </c>
      <c r="U49" s="100" t="str">
        <f t="shared" si="19"/>
        <v/>
      </c>
      <c r="V49" s="102" t="str">
        <f t="shared" si="6"/>
        <v/>
      </c>
      <c r="X49" s="3" t="str">
        <f t="shared" si="7"/>
        <v/>
      </c>
      <c r="Y49" s="3" t="str">
        <f t="shared" si="8"/>
        <v/>
      </c>
      <c r="Z49" s="102" t="str">
        <f t="shared" si="9"/>
        <v/>
      </c>
      <c r="AA49" s="61" t="str">
        <f t="shared" si="10"/>
        <v/>
      </c>
      <c r="AB49" s="1" t="str">
        <f t="shared" si="11"/>
        <v/>
      </c>
      <c r="AC49" s="1" t="str">
        <f t="shared" si="12"/>
        <v/>
      </c>
      <c r="AD49" s="11"/>
      <c r="AE49" s="78" t="str">
        <f t="shared" si="13"/>
        <v/>
      </c>
      <c r="AF49" s="2"/>
      <c r="AG49" s="61" t="str">
        <f t="shared" si="14"/>
        <v/>
      </c>
      <c r="AH49" s="69" t="str">
        <f t="shared" si="20"/>
        <v/>
      </c>
      <c r="AI49" s="33" t="str">
        <f t="shared" si="21"/>
        <v/>
      </c>
      <c r="AJ49" s="14" t="str">
        <f t="shared" si="22"/>
        <v/>
      </c>
      <c r="AK49" s="34" t="str">
        <f t="shared" si="23"/>
        <v/>
      </c>
      <c r="AL49" s="34" t="str">
        <f t="shared" si="24"/>
        <v/>
      </c>
      <c r="AM49" s="34" t="str">
        <f t="shared" si="25"/>
        <v/>
      </c>
      <c r="AN49" s="34" t="str">
        <f t="shared" si="26"/>
        <v/>
      </c>
    </row>
    <row r="50" spans="1:43" s="1" customFormat="1" ht="9.75" customHeight="1">
      <c r="A50" s="135"/>
      <c r="B50" s="2" t="str">
        <f>IF(COUNTIF(A$3:A50,A50)=1,"First","")</f>
        <v/>
      </c>
      <c r="C50" s="2"/>
      <c r="D50" s="2"/>
      <c r="E50" s="2"/>
      <c r="F50" s="2"/>
      <c r="G50" s="10"/>
      <c r="H50" s="2"/>
      <c r="I50" s="2"/>
      <c r="J50" s="2"/>
      <c r="K50" s="2"/>
      <c r="L50" s="2"/>
      <c r="M50" s="2"/>
      <c r="N50" s="2"/>
      <c r="O50" s="2"/>
      <c r="P50" s="98" t="str">
        <f t="shared" si="18"/>
        <v/>
      </c>
      <c r="U50" s="100" t="str">
        <f t="shared" si="19"/>
        <v/>
      </c>
      <c r="V50" s="102" t="str">
        <f t="shared" si="6"/>
        <v/>
      </c>
      <c r="X50" s="3" t="str">
        <f t="shared" si="7"/>
        <v/>
      </c>
      <c r="Y50" s="3" t="str">
        <f t="shared" si="8"/>
        <v/>
      </c>
      <c r="Z50" s="102" t="str">
        <f t="shared" si="9"/>
        <v/>
      </c>
      <c r="AA50" s="61" t="str">
        <f t="shared" si="10"/>
        <v/>
      </c>
      <c r="AB50" s="1" t="str">
        <f t="shared" si="11"/>
        <v/>
      </c>
      <c r="AC50" s="1" t="str">
        <f t="shared" si="12"/>
        <v/>
      </c>
      <c r="AD50" s="11"/>
      <c r="AE50" s="78" t="str">
        <f t="shared" si="13"/>
        <v/>
      </c>
      <c r="AF50" s="2"/>
      <c r="AG50" s="61" t="str">
        <f t="shared" si="14"/>
        <v/>
      </c>
      <c r="AH50" s="69" t="str">
        <f t="shared" si="20"/>
        <v/>
      </c>
      <c r="AI50" s="33" t="str">
        <f t="shared" si="21"/>
        <v/>
      </c>
      <c r="AJ50" s="14" t="str">
        <f t="shared" si="22"/>
        <v/>
      </c>
      <c r="AK50" s="34" t="str">
        <f t="shared" si="23"/>
        <v/>
      </c>
      <c r="AL50" s="34" t="str">
        <f t="shared" si="24"/>
        <v/>
      </c>
      <c r="AM50" s="34" t="str">
        <f t="shared" si="25"/>
        <v/>
      </c>
      <c r="AN50" s="34" t="str">
        <f t="shared" si="26"/>
        <v/>
      </c>
    </row>
    <row r="51" spans="1:43" s="1" customFormat="1" ht="9.75" customHeight="1">
      <c r="A51" s="135"/>
      <c r="B51" s="2" t="str">
        <f>IF(COUNTIF(A$3:A51,A51)=1,"First","")</f>
        <v/>
      </c>
      <c r="C51" s="2"/>
      <c r="D51" s="2"/>
      <c r="E51" s="2"/>
      <c r="F51" s="2"/>
      <c r="G51" s="10"/>
      <c r="H51" s="2"/>
      <c r="I51" s="2"/>
      <c r="J51" s="2"/>
      <c r="K51" s="2"/>
      <c r="L51" s="2"/>
      <c r="M51" s="2"/>
      <c r="N51" s="2"/>
      <c r="O51" s="2"/>
      <c r="P51" s="98" t="str">
        <f t="shared" si="18"/>
        <v/>
      </c>
      <c r="U51" s="100" t="str">
        <f t="shared" si="19"/>
        <v/>
      </c>
      <c r="V51" s="102" t="str">
        <f t="shared" si="6"/>
        <v/>
      </c>
      <c r="X51" s="3" t="str">
        <f t="shared" si="7"/>
        <v/>
      </c>
      <c r="Y51" s="3" t="str">
        <f t="shared" si="8"/>
        <v/>
      </c>
      <c r="Z51" s="102" t="str">
        <f t="shared" si="9"/>
        <v/>
      </c>
      <c r="AA51" s="61" t="str">
        <f t="shared" si="10"/>
        <v/>
      </c>
      <c r="AB51" s="1" t="str">
        <f t="shared" si="11"/>
        <v/>
      </c>
      <c r="AC51" s="1" t="str">
        <f t="shared" si="12"/>
        <v/>
      </c>
      <c r="AD51" s="11"/>
      <c r="AE51" s="78" t="str">
        <f t="shared" si="13"/>
        <v/>
      </c>
      <c r="AF51" s="2"/>
      <c r="AG51" s="61" t="str">
        <f t="shared" si="14"/>
        <v/>
      </c>
      <c r="AH51" s="69" t="str">
        <f t="shared" si="20"/>
        <v/>
      </c>
      <c r="AI51" s="33" t="str">
        <f t="shared" si="21"/>
        <v/>
      </c>
      <c r="AJ51" s="14" t="str">
        <f t="shared" si="22"/>
        <v/>
      </c>
      <c r="AK51" s="34" t="str">
        <f t="shared" si="23"/>
        <v/>
      </c>
      <c r="AL51" s="34" t="str">
        <f t="shared" si="24"/>
        <v/>
      </c>
      <c r="AM51" s="34" t="str">
        <f t="shared" si="25"/>
        <v/>
      </c>
      <c r="AN51" s="34" t="str">
        <f t="shared" si="26"/>
        <v/>
      </c>
    </row>
    <row r="52" spans="1:43" s="1" customFormat="1" ht="9.75" customHeight="1">
      <c r="A52" s="135"/>
      <c r="B52" s="2" t="str">
        <f>IF(COUNTIF(A$3:A52,A52)=1,"First","")</f>
        <v/>
      </c>
      <c r="C52" s="2"/>
      <c r="D52" s="2"/>
      <c r="E52" s="2"/>
      <c r="F52" s="2"/>
      <c r="G52" s="10"/>
      <c r="H52" s="2"/>
      <c r="I52" s="2"/>
      <c r="J52" s="2"/>
      <c r="K52" s="2"/>
      <c r="L52" s="2"/>
      <c r="M52" s="2"/>
      <c r="N52" s="2"/>
      <c r="O52" s="2"/>
      <c r="P52" s="98" t="str">
        <f t="shared" si="18"/>
        <v/>
      </c>
      <c r="U52" s="100" t="str">
        <f t="shared" si="19"/>
        <v/>
      </c>
      <c r="V52" s="102" t="str">
        <f t="shared" si="6"/>
        <v/>
      </c>
      <c r="X52" s="3" t="str">
        <f t="shared" si="7"/>
        <v/>
      </c>
      <c r="Y52" s="3" t="str">
        <f t="shared" si="8"/>
        <v/>
      </c>
      <c r="Z52" s="102" t="str">
        <f t="shared" si="9"/>
        <v/>
      </c>
      <c r="AA52" s="61" t="str">
        <f t="shared" si="10"/>
        <v/>
      </c>
      <c r="AB52" s="1" t="str">
        <f t="shared" si="11"/>
        <v/>
      </c>
      <c r="AC52" s="1" t="str">
        <f t="shared" si="12"/>
        <v/>
      </c>
      <c r="AD52" s="11"/>
      <c r="AE52" s="78" t="str">
        <f t="shared" si="13"/>
        <v/>
      </c>
      <c r="AF52" s="2"/>
      <c r="AG52" s="61" t="str">
        <f t="shared" si="14"/>
        <v/>
      </c>
      <c r="AH52" s="69" t="str">
        <f t="shared" si="20"/>
        <v/>
      </c>
      <c r="AI52" s="33" t="str">
        <f t="shared" si="21"/>
        <v/>
      </c>
      <c r="AJ52" s="14" t="str">
        <f t="shared" si="22"/>
        <v/>
      </c>
      <c r="AK52" s="34" t="str">
        <f t="shared" si="23"/>
        <v/>
      </c>
      <c r="AL52" s="34" t="str">
        <f t="shared" si="24"/>
        <v/>
      </c>
      <c r="AM52" s="34" t="str">
        <f t="shared" si="25"/>
        <v/>
      </c>
      <c r="AN52" s="34" t="str">
        <f t="shared" si="26"/>
        <v/>
      </c>
    </row>
    <row r="53" spans="1:43" s="1" customFormat="1" ht="9.75" customHeight="1" thickBot="1">
      <c r="A53" s="136"/>
      <c r="B53" s="45" t="str">
        <f>IF(COUNTIF(A$3:A53,A53)=1,"First","")</f>
        <v/>
      </c>
      <c r="C53" s="45"/>
      <c r="D53" s="45"/>
      <c r="E53" s="45"/>
      <c r="F53" s="45"/>
      <c r="G53" s="75"/>
      <c r="H53" s="45"/>
      <c r="I53" s="45"/>
      <c r="J53" s="45"/>
      <c r="K53" s="45"/>
      <c r="L53" s="45"/>
      <c r="M53" s="45"/>
      <c r="N53" s="45"/>
      <c r="O53" s="45"/>
      <c r="P53" s="98" t="str">
        <f t="shared" si="18"/>
        <v/>
      </c>
      <c r="Q53" s="46"/>
      <c r="R53" s="46"/>
      <c r="S53" s="46"/>
      <c r="T53" s="46"/>
      <c r="U53" s="156" t="str">
        <f t="shared" si="19"/>
        <v/>
      </c>
      <c r="V53" s="106" t="str">
        <f t="shared" si="6"/>
        <v/>
      </c>
      <c r="W53" s="46"/>
      <c r="X53" s="47" t="str">
        <f t="shared" si="7"/>
        <v/>
      </c>
      <c r="Y53" s="47" t="str">
        <f t="shared" si="8"/>
        <v/>
      </c>
      <c r="Z53" s="106" t="str">
        <f t="shared" si="9"/>
        <v/>
      </c>
      <c r="AA53" s="62" t="str">
        <f t="shared" si="10"/>
        <v/>
      </c>
      <c r="AB53" s="46" t="str">
        <f t="shared" si="11"/>
        <v/>
      </c>
      <c r="AC53" s="46" t="str">
        <f t="shared" si="12"/>
        <v/>
      </c>
      <c r="AD53" s="71"/>
      <c r="AE53" s="78" t="str">
        <f t="shared" si="13"/>
        <v/>
      </c>
      <c r="AF53" s="2"/>
      <c r="AG53" s="61" t="str">
        <f t="shared" si="14"/>
        <v/>
      </c>
      <c r="AH53" s="69" t="str">
        <f t="shared" si="20"/>
        <v/>
      </c>
      <c r="AI53" s="33" t="str">
        <f t="shared" si="21"/>
        <v/>
      </c>
      <c r="AJ53" s="14" t="str">
        <f t="shared" si="22"/>
        <v/>
      </c>
      <c r="AK53" s="34" t="str">
        <f t="shared" si="23"/>
        <v/>
      </c>
      <c r="AL53" s="34" t="str">
        <f t="shared" si="24"/>
        <v/>
      </c>
      <c r="AM53" s="34" t="str">
        <f t="shared" si="25"/>
        <v/>
      </c>
      <c r="AN53" s="34" t="str">
        <f t="shared" si="26"/>
        <v/>
      </c>
      <c r="AO53" s="76" t="s">
        <v>44</v>
      </c>
      <c r="AP53" s="76" t="s">
        <v>45</v>
      </c>
      <c r="AQ53" s="76" t="s">
        <v>59</v>
      </c>
    </row>
    <row r="54" spans="1:43" s="1" customFormat="1" ht="13">
      <c r="A54" s="10"/>
      <c r="B54" s="2"/>
      <c r="C54" s="2"/>
      <c r="D54" s="2"/>
      <c r="E54" s="2"/>
      <c r="F54" s="2"/>
      <c r="G54" s="10"/>
      <c r="H54" s="2"/>
      <c r="I54" s="2"/>
      <c r="J54" s="2"/>
      <c r="K54" s="2"/>
      <c r="L54" s="2"/>
      <c r="M54" s="2"/>
      <c r="N54" s="2"/>
      <c r="O54" s="2"/>
      <c r="P54" s="2"/>
      <c r="X54" s="3"/>
      <c r="Y54" s="3"/>
      <c r="Z54" s="3"/>
      <c r="AA54" s="2"/>
      <c r="AB54" s="190" t="s">
        <v>61</v>
      </c>
      <c r="AC54" s="191"/>
      <c r="AD54" s="186" t="str">
        <f>IF(COUNT(AI3:AI53) = 0,"",IF('PI 1.1.1 PSA'!AQ54&lt;60,"FAIL",'PI 1.1.1 PSA'!AQ54))</f>
        <v/>
      </c>
      <c r="AE54" s="187"/>
      <c r="AF54" s="2"/>
      <c r="AG54" s="2"/>
      <c r="AH54" s="70"/>
      <c r="AI54" s="35"/>
      <c r="AJ54" s="19">
        <f>COUNT(AJ3:AJ53)</f>
        <v>0</v>
      </c>
      <c r="AK54" s="19">
        <f>COUNTIF(AK3:AK53,1)</f>
        <v>0</v>
      </c>
      <c r="AL54" s="19">
        <f>COUNTIF(AL3:AL53,1)</f>
        <v>0</v>
      </c>
      <c r="AM54" s="19">
        <f>COUNTIF(AM3:AM53,1)</f>
        <v>0</v>
      </c>
      <c r="AN54" s="19">
        <f>COUNTIF(AN3:AN53,1)</f>
        <v>0</v>
      </c>
      <c r="AO54" s="38">
        <f>IF(MIN(AI3:AI53)&lt;60,50,IF(AVERAGE(AI3:AI53)=60,60,IF(MIN(AI3:AI53)&lt;80,IF(AK54/AJ54&gt;0.5,IF(SUM(AM54:AN54)&lt;1,65,70),IF(AK54/AJ54&lt;0.1,IF(SUM(AM54:AN54)&lt;1,75,75),IF(SUM(AM54:AN54)&lt;1,70,75))),"xxx")))</f>
        <v>50</v>
      </c>
      <c r="AP54" s="17" t="str">
        <f>IF(AO54="xxx",IF(AVERAGE(AI3:AI53)=80,80,IF(AVERAGE(AI3:AI53)=100,100,IF(AM54/AJ54&gt;0.5,IF(AN54&lt;1,85,90),IF(AN54&lt;1,90,95)))),"xxx")</f>
        <v>xxx</v>
      </c>
      <c r="AQ54" s="17">
        <f>IF(AJ54=1,AVERAGE(AI3:AI53),IF(AO54="xxx",AP54,AO54))</f>
        <v>50</v>
      </c>
    </row>
    <row r="55" spans="1:43" s="1" customFormat="1" ht="13.5" thickBot="1">
      <c r="A55" s="10"/>
      <c r="B55" s="2"/>
      <c r="C55" s="2"/>
      <c r="D55" s="2"/>
      <c r="E55" s="2"/>
      <c r="F55" s="2"/>
      <c r="G55" s="10"/>
      <c r="H55" s="2"/>
      <c r="I55" s="2"/>
      <c r="J55" s="2"/>
      <c r="K55" s="2"/>
      <c r="L55" s="2"/>
      <c r="M55" s="2"/>
      <c r="N55" s="2"/>
      <c r="O55" s="2"/>
      <c r="P55" s="2"/>
      <c r="X55" s="3"/>
      <c r="Y55" s="3"/>
      <c r="Z55" s="3"/>
      <c r="AA55" s="2"/>
      <c r="AB55" s="192" t="s">
        <v>63</v>
      </c>
      <c r="AC55" s="193"/>
      <c r="AD55" s="188" t="str">
        <f>IF(AD54="","",IF(OR(AD54&lt;60,AD54="Fail"),"FAIL",IF(AD54&gt;=80,"Unconditional Pass","Pass with condition")))</f>
        <v/>
      </c>
      <c r="AE55" s="189"/>
      <c r="AF55" s="2"/>
      <c r="AG55" s="2"/>
      <c r="AH55" s="67"/>
      <c r="AI55" s="2"/>
      <c r="AJ55" s="2"/>
      <c r="AK55" s="2"/>
    </row>
    <row r="56" spans="1:43" s="1" customFormat="1">
      <c r="A56" s="10"/>
      <c r="B56" s="2"/>
      <c r="C56" s="2"/>
      <c r="D56" s="2"/>
      <c r="E56" s="2"/>
      <c r="F56" s="2"/>
      <c r="G56" s="10"/>
      <c r="H56" s="2"/>
      <c r="I56" s="2"/>
      <c r="J56" s="2"/>
      <c r="K56" s="2"/>
      <c r="L56" s="2"/>
      <c r="M56" s="2"/>
      <c r="N56" s="2"/>
      <c r="O56" s="2"/>
      <c r="P56" s="2"/>
      <c r="X56" s="3"/>
      <c r="Y56" s="3"/>
      <c r="Z56" s="3"/>
      <c r="AA56" s="2"/>
      <c r="AB56" s="2"/>
      <c r="AF56" s="2"/>
      <c r="AG56" s="2"/>
      <c r="AH56" s="67"/>
      <c r="AI56" s="2"/>
      <c r="AJ56" s="2"/>
      <c r="AK56" s="2"/>
    </row>
    <row r="57" spans="1:43" s="1" customFormat="1" hidden="1">
      <c r="A57" s="10"/>
      <c r="B57" s="2"/>
      <c r="C57" s="2"/>
      <c r="D57" s="2"/>
      <c r="E57" s="2"/>
      <c r="F57" s="2"/>
      <c r="G57" s="10"/>
      <c r="H57" s="2"/>
      <c r="I57" s="2"/>
      <c r="J57" s="2"/>
      <c r="K57" s="2"/>
      <c r="L57" s="2"/>
      <c r="M57" s="2"/>
      <c r="N57" s="2"/>
      <c r="O57" s="2"/>
      <c r="P57" s="2"/>
      <c r="X57" s="3"/>
      <c r="Y57" s="3"/>
      <c r="Z57" s="3"/>
      <c r="AA57" s="2"/>
      <c r="AB57" s="2"/>
      <c r="AC57" s="2"/>
      <c r="AD57" s="2"/>
      <c r="AE57" s="2"/>
      <c r="AF57" s="2"/>
      <c r="AG57" s="2"/>
      <c r="AH57" s="67"/>
      <c r="AI57" s="2"/>
      <c r="AJ57" s="2"/>
      <c r="AK57" s="2"/>
    </row>
    <row r="58" spans="1:43" s="1" customFormat="1" hidden="1">
      <c r="A58" s="10"/>
      <c r="B58" s="2"/>
      <c r="C58" s="2"/>
      <c r="D58" s="2"/>
      <c r="E58" s="2"/>
      <c r="F58" s="2"/>
      <c r="G58" s="10"/>
      <c r="H58" s="2"/>
      <c r="I58" s="2"/>
      <c r="J58" s="2"/>
      <c r="K58" s="2"/>
      <c r="L58" s="2"/>
      <c r="M58" s="2"/>
      <c r="N58" s="2"/>
      <c r="O58" s="2"/>
      <c r="P58" s="2"/>
      <c r="X58" s="3"/>
      <c r="Y58" s="3"/>
      <c r="Z58" s="3"/>
      <c r="AA58" s="2"/>
      <c r="AB58" s="2"/>
      <c r="AC58" s="2"/>
      <c r="AD58" s="2"/>
      <c r="AF58" s="2"/>
      <c r="AG58" s="2"/>
      <c r="AH58" s="67"/>
      <c r="AI58" s="2"/>
      <c r="AJ58" s="2"/>
      <c r="AK58" s="2"/>
    </row>
    <row r="59" spans="1:43" s="1" customFormat="1" hidden="1">
      <c r="A59" s="10"/>
      <c r="B59" s="2"/>
      <c r="C59" s="2"/>
      <c r="D59" s="2"/>
      <c r="E59" s="2"/>
      <c r="F59" s="2"/>
      <c r="G59" s="10"/>
      <c r="H59" s="2"/>
      <c r="I59" s="2"/>
      <c r="J59" s="2"/>
      <c r="K59" s="2"/>
      <c r="L59" s="2"/>
      <c r="M59" s="2"/>
      <c r="N59" s="2"/>
      <c r="O59" s="2"/>
      <c r="P59" s="2"/>
      <c r="X59" s="3"/>
      <c r="Y59" s="3"/>
      <c r="Z59" s="3"/>
      <c r="AA59" s="2"/>
      <c r="AB59" s="2"/>
      <c r="AC59" s="2"/>
      <c r="AD59" s="2"/>
      <c r="AF59" s="2"/>
      <c r="AG59" s="2"/>
      <c r="AH59" s="67"/>
      <c r="AI59" s="2"/>
      <c r="AJ59" s="2"/>
      <c r="AK59" s="2"/>
    </row>
    <row r="60" spans="1:43" s="1" customFormat="1" hidden="1">
      <c r="A60" s="10"/>
      <c r="B60" s="2"/>
      <c r="C60" s="2"/>
      <c r="D60" s="2"/>
      <c r="E60" s="2"/>
      <c r="F60" s="2"/>
      <c r="G60" s="10"/>
      <c r="H60" s="2"/>
      <c r="I60" s="2"/>
      <c r="J60" s="2"/>
      <c r="K60" s="2"/>
      <c r="L60" s="2"/>
      <c r="M60" s="2"/>
      <c r="N60" s="2"/>
      <c r="O60" s="2"/>
      <c r="P60" s="2"/>
      <c r="X60" s="3"/>
      <c r="Y60" s="3"/>
      <c r="Z60" s="3"/>
      <c r="AA60" s="2"/>
      <c r="AB60" s="2"/>
      <c r="AC60" s="2"/>
      <c r="AD60" s="2"/>
      <c r="AE60" s="2"/>
      <c r="AF60" s="2"/>
      <c r="AG60" s="2"/>
      <c r="AH60" s="67"/>
      <c r="AI60" s="2"/>
      <c r="AJ60" s="2"/>
      <c r="AK60" s="2"/>
    </row>
    <row r="61" spans="1:43" s="1" customFormat="1" hidden="1">
      <c r="A61" s="10"/>
      <c r="B61" s="2"/>
      <c r="C61" s="2"/>
      <c r="D61" s="2"/>
      <c r="E61" s="2"/>
      <c r="F61" s="2"/>
      <c r="G61" s="10"/>
      <c r="H61" s="2"/>
      <c r="I61" s="2"/>
      <c r="J61" s="2"/>
      <c r="K61" s="2"/>
      <c r="L61" s="2"/>
      <c r="M61" s="2"/>
      <c r="N61" s="2"/>
      <c r="O61" s="2"/>
      <c r="P61" s="2"/>
      <c r="X61" s="3"/>
      <c r="Y61" s="3"/>
      <c r="Z61" s="3"/>
      <c r="AA61" s="2"/>
      <c r="AB61" s="2"/>
      <c r="AC61" s="2"/>
      <c r="AD61" s="2"/>
      <c r="AE61" s="2"/>
      <c r="AF61" s="2"/>
      <c r="AG61" s="2"/>
      <c r="AH61" s="67"/>
      <c r="AI61" s="2"/>
      <c r="AJ61" s="2"/>
      <c r="AK61" s="2"/>
    </row>
    <row r="62" spans="1:43" s="1" customFormat="1" hidden="1">
      <c r="A62" s="10"/>
      <c r="B62" s="2"/>
      <c r="C62" s="2"/>
      <c r="D62" s="2"/>
      <c r="E62" s="2"/>
      <c r="F62" s="2"/>
      <c r="G62" s="10"/>
      <c r="H62" s="2"/>
      <c r="I62" s="2"/>
      <c r="J62" s="2"/>
      <c r="K62" s="2"/>
      <c r="L62" s="2"/>
      <c r="M62" s="2"/>
      <c r="N62" s="2"/>
      <c r="O62" s="2"/>
      <c r="P62" s="2"/>
      <c r="X62" s="3"/>
      <c r="Y62" s="3"/>
      <c r="Z62" s="3"/>
      <c r="AA62" s="2"/>
      <c r="AB62" s="2"/>
      <c r="AC62" s="2"/>
      <c r="AD62" s="2"/>
      <c r="AE62" s="2"/>
      <c r="AF62" s="2"/>
      <c r="AG62" s="2"/>
      <c r="AH62" s="67"/>
      <c r="AI62" s="2"/>
      <c r="AJ62" s="2"/>
      <c r="AK62" s="2"/>
    </row>
    <row r="63" spans="1:43" s="1" customFormat="1" hidden="1">
      <c r="A63" s="10"/>
      <c r="B63" s="2"/>
      <c r="C63" s="2"/>
      <c r="D63" s="2"/>
      <c r="E63" s="2"/>
      <c r="F63" s="2"/>
      <c r="G63" s="10"/>
      <c r="H63" s="2"/>
      <c r="I63" s="2"/>
      <c r="J63" s="2"/>
      <c r="K63" s="2"/>
      <c r="L63" s="2"/>
      <c r="M63" s="2"/>
      <c r="N63" s="2"/>
      <c r="O63" s="2"/>
      <c r="P63" s="2"/>
      <c r="X63" s="3"/>
      <c r="Y63" s="3"/>
      <c r="Z63" s="3"/>
      <c r="AA63" s="2"/>
      <c r="AB63" s="2"/>
      <c r="AC63" s="2"/>
      <c r="AD63" s="2"/>
      <c r="AE63" s="2"/>
      <c r="AF63" s="2"/>
      <c r="AG63" s="2"/>
      <c r="AH63" s="67"/>
      <c r="AI63" s="2"/>
      <c r="AJ63" s="2"/>
      <c r="AK63" s="2"/>
    </row>
    <row r="64" spans="1:43" s="1" customFormat="1" hidden="1">
      <c r="A64" s="10"/>
      <c r="B64" s="2"/>
      <c r="C64" s="2"/>
      <c r="D64" s="2"/>
      <c r="E64" s="2"/>
      <c r="F64" s="2"/>
      <c r="G64" s="10"/>
      <c r="H64" s="2"/>
      <c r="I64" s="2"/>
      <c r="J64" s="2"/>
      <c r="K64" s="2"/>
      <c r="L64" s="2"/>
      <c r="M64" s="2"/>
      <c r="N64" s="2"/>
      <c r="O64" s="2"/>
      <c r="P64" s="2"/>
      <c r="X64" s="3"/>
      <c r="Y64" s="3"/>
      <c r="Z64" s="3"/>
      <c r="AA64" s="2"/>
      <c r="AB64" s="2"/>
      <c r="AC64" s="2"/>
      <c r="AD64" s="2"/>
      <c r="AE64" s="2"/>
      <c r="AF64" s="2"/>
      <c r="AG64" s="2"/>
      <c r="AH64" s="67"/>
      <c r="AI64" s="2"/>
      <c r="AJ64" s="2"/>
      <c r="AK64" s="2"/>
    </row>
    <row r="65" spans="1:37" s="1" customFormat="1" hidden="1">
      <c r="A65" s="10"/>
      <c r="B65" s="2"/>
      <c r="C65" s="2"/>
      <c r="D65" s="2"/>
      <c r="E65" s="2"/>
      <c r="F65" s="2"/>
      <c r="G65" s="10"/>
      <c r="H65" s="2"/>
      <c r="I65" s="2"/>
      <c r="J65" s="2"/>
      <c r="K65" s="2"/>
      <c r="L65" s="2"/>
      <c r="M65" s="2"/>
      <c r="N65" s="2"/>
      <c r="O65" s="2"/>
      <c r="P65" s="2"/>
      <c r="X65" s="3"/>
      <c r="Y65" s="3"/>
      <c r="Z65" s="3"/>
      <c r="AA65" s="2"/>
      <c r="AB65" s="2"/>
      <c r="AC65" s="2"/>
      <c r="AD65" s="2"/>
      <c r="AE65" s="2"/>
      <c r="AF65" s="2"/>
      <c r="AG65" s="2"/>
      <c r="AH65" s="67"/>
      <c r="AI65" s="2"/>
      <c r="AJ65" s="2"/>
      <c r="AK65" s="2"/>
    </row>
    <row r="66" spans="1:37" s="1" customFormat="1" hidden="1">
      <c r="A66" s="10"/>
      <c r="B66" s="2"/>
      <c r="C66" s="2"/>
      <c r="D66" s="2"/>
      <c r="E66" s="2"/>
      <c r="F66" s="2"/>
      <c r="G66" s="10"/>
      <c r="H66" s="2"/>
      <c r="I66" s="2"/>
      <c r="J66" s="2"/>
      <c r="K66" s="2"/>
      <c r="L66" s="2"/>
      <c r="M66" s="2"/>
      <c r="N66" s="2"/>
      <c r="O66" s="2"/>
      <c r="P66" s="2"/>
      <c r="X66" s="3"/>
      <c r="Y66" s="3"/>
      <c r="Z66" s="3"/>
      <c r="AA66" s="2"/>
      <c r="AB66" s="2"/>
      <c r="AC66" s="2"/>
      <c r="AD66" s="2"/>
      <c r="AE66" s="2"/>
      <c r="AF66" s="2"/>
      <c r="AG66" s="2"/>
      <c r="AH66" s="67"/>
      <c r="AI66" s="2"/>
      <c r="AJ66" s="2"/>
      <c r="AK66" s="2"/>
    </row>
    <row r="67" spans="1:37" s="1" customFormat="1" hidden="1">
      <c r="A67" s="10"/>
      <c r="B67" s="2"/>
      <c r="C67" s="2"/>
      <c r="D67" s="2"/>
      <c r="E67" s="2"/>
      <c r="F67" s="2"/>
      <c r="G67" s="10"/>
      <c r="H67" s="2"/>
      <c r="I67" s="2"/>
      <c r="J67" s="2"/>
      <c r="K67" s="2"/>
      <c r="L67" s="2"/>
      <c r="M67" s="2"/>
      <c r="N67" s="2"/>
      <c r="O67" s="2"/>
      <c r="P67" s="2"/>
      <c r="X67" s="3"/>
      <c r="Y67" s="3"/>
      <c r="Z67" s="3"/>
      <c r="AA67" s="2"/>
      <c r="AB67" s="2"/>
      <c r="AC67" s="2"/>
      <c r="AD67" s="2"/>
      <c r="AE67" s="2"/>
      <c r="AF67" s="2"/>
      <c r="AG67" s="2"/>
      <c r="AH67" s="67"/>
      <c r="AI67" s="2"/>
      <c r="AJ67" s="2"/>
      <c r="AK67" s="2"/>
    </row>
    <row r="68" spans="1:37" s="1" customFormat="1" hidden="1">
      <c r="A68" s="10"/>
      <c r="B68" s="2"/>
      <c r="C68" s="2"/>
      <c r="D68" s="2"/>
      <c r="E68" s="2"/>
      <c r="F68" s="2"/>
      <c r="G68" s="10"/>
      <c r="H68" s="2"/>
      <c r="I68" s="2"/>
      <c r="J68" s="2"/>
      <c r="K68" s="2"/>
      <c r="L68" s="2"/>
      <c r="M68" s="2"/>
      <c r="N68" s="2"/>
      <c r="O68" s="2"/>
      <c r="P68" s="2"/>
      <c r="X68" s="3"/>
      <c r="Y68" s="3"/>
      <c r="Z68" s="3"/>
      <c r="AA68" s="2"/>
      <c r="AB68" s="2"/>
      <c r="AC68" s="2"/>
      <c r="AD68" s="2"/>
      <c r="AE68" s="2"/>
      <c r="AF68" s="2"/>
      <c r="AG68" s="2"/>
      <c r="AH68" s="67"/>
      <c r="AI68" s="2"/>
      <c r="AJ68" s="2"/>
      <c r="AK68" s="2"/>
    </row>
    <row r="69" spans="1:37" s="1" customFormat="1" hidden="1">
      <c r="A69" s="10"/>
      <c r="B69" s="2"/>
      <c r="C69" s="2"/>
      <c r="D69" s="2"/>
      <c r="E69" s="2"/>
      <c r="F69" s="2"/>
      <c r="G69" s="10"/>
      <c r="H69" s="2"/>
      <c r="I69" s="2"/>
      <c r="J69" s="2"/>
      <c r="K69" s="2"/>
      <c r="L69" s="2"/>
      <c r="M69" s="2"/>
      <c r="N69" s="2"/>
      <c r="O69" s="2"/>
      <c r="P69" s="2"/>
      <c r="X69" s="3"/>
      <c r="Y69" s="3"/>
      <c r="Z69" s="3"/>
      <c r="AA69" s="2"/>
      <c r="AB69" s="2"/>
      <c r="AC69" s="2"/>
      <c r="AD69" s="2"/>
      <c r="AE69" s="2"/>
      <c r="AF69" s="2"/>
      <c r="AG69" s="2"/>
      <c r="AH69" s="67"/>
      <c r="AI69" s="2"/>
      <c r="AJ69" s="2"/>
      <c r="AK69" s="2"/>
    </row>
    <row r="70" spans="1:37" s="1" customFormat="1" hidden="1">
      <c r="A70" s="10"/>
      <c r="B70" s="2"/>
      <c r="C70" s="2"/>
      <c r="D70" s="2"/>
      <c r="E70" s="2"/>
      <c r="F70" s="2"/>
      <c r="G70" s="10"/>
      <c r="H70" s="2"/>
      <c r="I70" s="2"/>
      <c r="J70" s="2"/>
      <c r="K70" s="2"/>
      <c r="L70" s="2"/>
      <c r="M70" s="2"/>
      <c r="N70" s="2"/>
      <c r="O70" s="2"/>
      <c r="P70" s="2"/>
      <c r="X70" s="3"/>
      <c r="Y70" s="3"/>
      <c r="Z70" s="3"/>
      <c r="AA70" s="2"/>
      <c r="AB70" s="2"/>
      <c r="AC70" s="2"/>
      <c r="AD70" s="2"/>
      <c r="AE70" s="2"/>
      <c r="AF70" s="2"/>
      <c r="AG70" s="2"/>
      <c r="AH70" s="67"/>
      <c r="AI70" s="2"/>
      <c r="AJ70" s="2"/>
      <c r="AK70" s="2"/>
    </row>
    <row r="71" spans="1:37" s="1" customFormat="1" hidden="1">
      <c r="A71" s="10"/>
      <c r="B71" s="2"/>
      <c r="C71" s="2"/>
      <c r="D71" s="2"/>
      <c r="E71" s="2"/>
      <c r="F71" s="2"/>
      <c r="G71" s="10"/>
      <c r="H71" s="2"/>
      <c r="I71" s="2"/>
      <c r="J71" s="2"/>
      <c r="K71" s="2"/>
      <c r="L71" s="2"/>
      <c r="M71" s="2"/>
      <c r="N71" s="2"/>
      <c r="O71" s="2"/>
      <c r="P71" s="2"/>
      <c r="X71" s="3"/>
      <c r="Y71" s="3"/>
      <c r="Z71" s="3"/>
      <c r="AA71" s="2"/>
      <c r="AB71" s="2"/>
      <c r="AC71" s="2"/>
      <c r="AD71" s="2"/>
      <c r="AE71" s="2"/>
      <c r="AF71" s="2"/>
      <c r="AG71" s="2"/>
      <c r="AH71" s="67"/>
      <c r="AI71" s="2"/>
      <c r="AJ71" s="2"/>
      <c r="AK71" s="2"/>
    </row>
    <row r="72" spans="1:37" s="1" customFormat="1" hidden="1">
      <c r="A72" s="10"/>
      <c r="B72" s="2"/>
      <c r="C72" s="2"/>
      <c r="D72" s="2"/>
      <c r="E72" s="2"/>
      <c r="F72" s="2"/>
      <c r="G72" s="10"/>
      <c r="H72" s="2"/>
      <c r="I72" s="2"/>
      <c r="J72" s="2"/>
      <c r="K72" s="2"/>
      <c r="L72" s="2"/>
      <c r="M72" s="2"/>
      <c r="N72" s="2"/>
      <c r="O72" s="2"/>
      <c r="P72" s="2"/>
      <c r="X72" s="3"/>
      <c r="Y72" s="3"/>
      <c r="Z72" s="3"/>
      <c r="AA72" s="2"/>
      <c r="AB72" s="2"/>
      <c r="AC72" s="2"/>
      <c r="AD72" s="2"/>
      <c r="AE72" s="2"/>
      <c r="AF72" s="2"/>
      <c r="AG72" s="2"/>
      <c r="AH72" s="67"/>
      <c r="AI72" s="2"/>
      <c r="AJ72" s="2"/>
      <c r="AK72" s="2"/>
    </row>
    <row r="73" spans="1:37" s="1" customFormat="1" hidden="1">
      <c r="A73" s="10"/>
      <c r="C73" s="2"/>
      <c r="D73" s="2"/>
      <c r="E73" s="2"/>
      <c r="F73" s="2"/>
      <c r="G73" s="10"/>
      <c r="H73" s="2"/>
      <c r="I73" s="2"/>
      <c r="J73" s="2"/>
      <c r="K73" s="2"/>
      <c r="L73" s="2"/>
      <c r="M73" s="2"/>
      <c r="N73" s="2"/>
      <c r="O73" s="2"/>
      <c r="P73" s="2"/>
      <c r="X73" s="3"/>
      <c r="Y73" s="3"/>
      <c r="Z73" s="3"/>
      <c r="AA73" s="2"/>
      <c r="AB73" s="2"/>
      <c r="AC73" s="2"/>
      <c r="AD73" s="2"/>
      <c r="AE73" s="2"/>
      <c r="AF73" s="2"/>
      <c r="AG73" s="2"/>
      <c r="AH73" s="67"/>
      <c r="AI73" s="2"/>
      <c r="AJ73" s="2"/>
      <c r="AK73" s="2"/>
    </row>
    <row r="74" spans="1:37" s="1" customFormat="1" hidden="1">
      <c r="A74" s="10"/>
      <c r="C74" s="2"/>
      <c r="D74" s="2"/>
      <c r="E74" s="2"/>
      <c r="F74" s="2"/>
      <c r="G74" s="10"/>
      <c r="H74" s="2"/>
      <c r="I74" s="2"/>
      <c r="J74" s="2"/>
      <c r="K74" s="2"/>
      <c r="L74" s="2"/>
      <c r="M74" s="2"/>
      <c r="N74" s="2"/>
      <c r="O74" s="2"/>
      <c r="P74" s="2"/>
      <c r="X74" s="3"/>
      <c r="Y74" s="3"/>
      <c r="Z74" s="3"/>
      <c r="AA74" s="2"/>
      <c r="AB74" s="2"/>
      <c r="AC74" s="2"/>
      <c r="AD74" s="2"/>
      <c r="AE74" s="2"/>
      <c r="AF74" s="2"/>
      <c r="AG74" s="2"/>
      <c r="AH74" s="67"/>
      <c r="AI74" s="2"/>
      <c r="AJ74" s="2"/>
      <c r="AK74" s="2"/>
    </row>
    <row r="75" spans="1:37" s="1" customFormat="1" hidden="1">
      <c r="A75" s="10"/>
      <c r="C75" s="2"/>
      <c r="D75" s="2"/>
      <c r="E75" s="2"/>
      <c r="F75" s="2"/>
      <c r="G75" s="10"/>
      <c r="H75" s="2"/>
      <c r="I75" s="2"/>
      <c r="J75" s="2"/>
      <c r="K75" s="2"/>
      <c r="L75" s="2"/>
      <c r="M75" s="2"/>
      <c r="N75" s="2"/>
      <c r="O75" s="2"/>
      <c r="P75" s="2"/>
      <c r="X75" s="3"/>
      <c r="Y75" s="3"/>
      <c r="Z75" s="3"/>
      <c r="AA75" s="2"/>
      <c r="AB75" s="2"/>
      <c r="AC75" s="2"/>
      <c r="AD75" s="2"/>
      <c r="AE75" s="2"/>
      <c r="AF75" s="2"/>
      <c r="AG75" s="2"/>
      <c r="AH75" s="67"/>
      <c r="AI75" s="2"/>
      <c r="AJ75" s="2"/>
      <c r="AK75" s="2"/>
    </row>
    <row r="76" spans="1:37" s="1" customFormat="1" hidden="1">
      <c r="A76" s="10"/>
      <c r="C76" s="2"/>
      <c r="D76" s="2"/>
      <c r="E76" s="2"/>
      <c r="F76" s="2"/>
      <c r="G76" s="10"/>
      <c r="H76" s="2"/>
      <c r="I76" s="2"/>
      <c r="J76" s="2"/>
      <c r="K76" s="2"/>
      <c r="L76" s="2"/>
      <c r="M76" s="2"/>
      <c r="N76" s="2"/>
      <c r="O76" s="2"/>
      <c r="P76" s="2"/>
      <c r="X76" s="3"/>
      <c r="Y76" s="3"/>
      <c r="Z76" s="3"/>
      <c r="AA76" s="2"/>
      <c r="AB76" s="2"/>
      <c r="AC76" s="2"/>
      <c r="AD76" s="2"/>
      <c r="AE76" s="2"/>
      <c r="AF76" s="2"/>
      <c r="AG76" s="2"/>
      <c r="AH76" s="67"/>
      <c r="AI76" s="2"/>
      <c r="AJ76" s="2"/>
      <c r="AK76" s="2"/>
    </row>
    <row r="77" spans="1:37" s="1" customFormat="1" hidden="1">
      <c r="A77" s="10"/>
      <c r="C77" s="2"/>
      <c r="D77" s="2"/>
      <c r="E77" s="2"/>
      <c r="F77" s="2"/>
      <c r="G77" s="10"/>
      <c r="H77" s="2"/>
      <c r="I77" s="2"/>
      <c r="J77" s="2"/>
      <c r="K77" s="2"/>
      <c r="L77" s="2"/>
      <c r="M77" s="2"/>
      <c r="N77" s="2"/>
      <c r="O77" s="2"/>
      <c r="P77" s="2"/>
      <c r="X77" s="3"/>
      <c r="Y77" s="3"/>
      <c r="Z77" s="3"/>
      <c r="AA77" s="2"/>
      <c r="AB77" s="2"/>
      <c r="AC77" s="2"/>
      <c r="AD77" s="2"/>
      <c r="AE77" s="2"/>
      <c r="AF77" s="2"/>
      <c r="AG77" s="2"/>
      <c r="AH77" s="67"/>
      <c r="AI77" s="2"/>
      <c r="AJ77" s="2"/>
      <c r="AK77" s="2"/>
    </row>
    <row r="78" spans="1:37" s="1" customFormat="1" hidden="1">
      <c r="A78" s="10"/>
      <c r="C78" s="2"/>
      <c r="D78" s="2"/>
      <c r="E78" s="2"/>
      <c r="F78" s="2"/>
      <c r="G78" s="10"/>
      <c r="H78" s="2"/>
      <c r="I78" s="2"/>
      <c r="J78" s="2"/>
      <c r="K78" s="2"/>
      <c r="L78" s="2"/>
      <c r="M78" s="2"/>
      <c r="N78" s="2"/>
      <c r="O78" s="2"/>
      <c r="P78" s="2"/>
      <c r="X78" s="3"/>
      <c r="Y78" s="3"/>
      <c r="Z78" s="3"/>
      <c r="AA78" s="2"/>
      <c r="AB78" s="2"/>
      <c r="AC78" s="2"/>
      <c r="AD78" s="2"/>
      <c r="AE78" s="2"/>
      <c r="AF78" s="2"/>
      <c r="AG78" s="2"/>
      <c r="AH78" s="67"/>
      <c r="AI78" s="2"/>
      <c r="AJ78" s="2"/>
      <c r="AK78" s="2"/>
    </row>
    <row r="79" spans="1:37" s="1" customFormat="1" hidden="1">
      <c r="A79" s="10"/>
      <c r="C79" s="2"/>
      <c r="D79" s="2"/>
      <c r="E79" s="2"/>
      <c r="F79" s="2"/>
      <c r="G79" s="10"/>
      <c r="H79" s="2"/>
      <c r="I79" s="2"/>
      <c r="J79" s="2"/>
      <c r="K79" s="2"/>
      <c r="L79" s="2"/>
      <c r="M79" s="2"/>
      <c r="N79" s="2"/>
      <c r="O79" s="2"/>
      <c r="P79" s="2"/>
      <c r="X79" s="3"/>
      <c r="Y79" s="3"/>
      <c r="Z79" s="3"/>
      <c r="AA79" s="2"/>
      <c r="AB79" s="2"/>
      <c r="AC79" s="2"/>
      <c r="AD79" s="2"/>
      <c r="AE79" s="2"/>
      <c r="AF79" s="2"/>
      <c r="AG79" s="2"/>
      <c r="AH79" s="67"/>
      <c r="AI79" s="2"/>
      <c r="AJ79" s="2"/>
      <c r="AK79" s="2"/>
    </row>
    <row r="80" spans="1:37" s="1" customFormat="1" hidden="1">
      <c r="A80" s="10"/>
      <c r="C80" s="2"/>
      <c r="D80" s="2"/>
      <c r="E80" s="2"/>
      <c r="F80" s="2"/>
      <c r="G80" s="10"/>
      <c r="H80" s="2"/>
      <c r="I80" s="2"/>
      <c r="J80" s="2"/>
      <c r="K80" s="2"/>
      <c r="L80" s="2"/>
      <c r="M80" s="2"/>
      <c r="N80" s="2"/>
      <c r="O80" s="2"/>
      <c r="P80" s="2"/>
      <c r="X80" s="3"/>
      <c r="Y80" s="3"/>
      <c r="Z80" s="3"/>
      <c r="AA80" s="2"/>
      <c r="AB80" s="2"/>
      <c r="AC80" s="2"/>
      <c r="AD80" s="2"/>
      <c r="AE80" s="2"/>
      <c r="AF80" s="2"/>
      <c r="AG80" s="2"/>
      <c r="AH80" s="67"/>
      <c r="AI80" s="2"/>
      <c r="AJ80" s="2"/>
      <c r="AK80" s="2"/>
    </row>
    <row r="81" spans="1:37" s="1" customFormat="1" hidden="1">
      <c r="A81" s="10"/>
      <c r="C81" s="2"/>
      <c r="D81" s="2"/>
      <c r="E81" s="2"/>
      <c r="F81" s="2"/>
      <c r="G81" s="10"/>
      <c r="H81" s="2"/>
      <c r="I81" s="2"/>
      <c r="J81" s="2"/>
      <c r="K81" s="2"/>
      <c r="L81" s="2"/>
      <c r="M81" s="2"/>
      <c r="N81" s="2"/>
      <c r="O81" s="2"/>
      <c r="P81" s="2"/>
      <c r="X81" s="3"/>
      <c r="Y81" s="3"/>
      <c r="Z81" s="3"/>
      <c r="AA81" s="2"/>
      <c r="AB81" s="2"/>
      <c r="AC81" s="2"/>
      <c r="AD81" s="2"/>
      <c r="AE81" s="2"/>
      <c r="AF81" s="2"/>
      <c r="AG81" s="2"/>
      <c r="AH81" s="67"/>
      <c r="AI81" s="2"/>
      <c r="AJ81" s="2"/>
      <c r="AK81" s="2"/>
    </row>
    <row r="82" spans="1:37" s="1" customFormat="1" hidden="1">
      <c r="A82" s="10"/>
      <c r="C82" s="2"/>
      <c r="D82" s="2"/>
      <c r="E82" s="2"/>
      <c r="F82" s="2"/>
      <c r="G82" s="10"/>
      <c r="H82" s="2"/>
      <c r="I82" s="2"/>
      <c r="J82" s="2"/>
      <c r="K82" s="2"/>
      <c r="L82" s="2"/>
      <c r="M82" s="2"/>
      <c r="N82" s="2"/>
      <c r="O82" s="2"/>
      <c r="P82" s="2"/>
      <c r="X82" s="3"/>
      <c r="Y82" s="3"/>
      <c r="Z82" s="3"/>
      <c r="AA82" s="2"/>
      <c r="AB82" s="2"/>
      <c r="AC82" s="2"/>
      <c r="AD82" s="2"/>
      <c r="AE82" s="2"/>
      <c r="AF82" s="2"/>
      <c r="AG82" s="2"/>
      <c r="AH82" s="67"/>
      <c r="AI82" s="2"/>
      <c r="AJ82" s="2"/>
      <c r="AK82" s="2"/>
    </row>
    <row r="83" spans="1:37" s="1" customFormat="1" hidden="1">
      <c r="A83" s="10"/>
      <c r="C83" s="2"/>
      <c r="D83" s="2"/>
      <c r="E83" s="2"/>
      <c r="F83" s="2"/>
      <c r="G83" s="10"/>
      <c r="H83" s="2"/>
      <c r="I83" s="2"/>
      <c r="J83" s="2"/>
      <c r="K83" s="2"/>
      <c r="L83" s="2"/>
      <c r="M83" s="2"/>
      <c r="N83" s="2"/>
      <c r="O83" s="2"/>
      <c r="P83" s="2"/>
      <c r="X83" s="3"/>
      <c r="Y83" s="3"/>
      <c r="Z83" s="3"/>
      <c r="AA83" s="2"/>
      <c r="AB83" s="2"/>
      <c r="AC83" s="2"/>
      <c r="AD83" s="2"/>
      <c r="AE83" s="2"/>
      <c r="AF83" s="2"/>
      <c r="AG83" s="2"/>
      <c r="AH83" s="67"/>
      <c r="AI83" s="2"/>
      <c r="AJ83" s="2"/>
      <c r="AK83" s="2"/>
    </row>
    <row r="84" spans="1:37" s="1" customFormat="1" hidden="1">
      <c r="A84" s="10"/>
      <c r="C84" s="2"/>
      <c r="D84" s="2"/>
      <c r="E84" s="2"/>
      <c r="F84" s="2"/>
      <c r="G84" s="10"/>
      <c r="H84" s="2"/>
      <c r="I84" s="2"/>
      <c r="J84" s="2"/>
      <c r="K84" s="2"/>
      <c r="L84" s="2"/>
      <c r="M84" s="2"/>
      <c r="N84" s="2"/>
      <c r="O84" s="2"/>
      <c r="P84" s="2"/>
      <c r="X84" s="3"/>
      <c r="Y84" s="3"/>
      <c r="Z84" s="3"/>
      <c r="AA84" s="2"/>
      <c r="AB84" s="2"/>
      <c r="AC84" s="2"/>
      <c r="AD84" s="2"/>
      <c r="AE84" s="2"/>
      <c r="AF84" s="2"/>
      <c r="AG84" s="2"/>
      <c r="AH84" s="67"/>
      <c r="AI84" s="2"/>
      <c r="AJ84" s="2"/>
      <c r="AK84" s="2"/>
    </row>
    <row r="85" spans="1:37" s="1" customFormat="1" hidden="1">
      <c r="A85" s="10"/>
      <c r="C85" s="2"/>
      <c r="D85" s="2"/>
      <c r="E85" s="2"/>
      <c r="F85" s="2"/>
      <c r="G85" s="10"/>
      <c r="H85" s="2"/>
      <c r="I85" s="2"/>
      <c r="J85" s="2"/>
      <c r="K85" s="2"/>
      <c r="L85" s="2"/>
      <c r="M85" s="2"/>
      <c r="N85" s="2"/>
      <c r="O85" s="2"/>
      <c r="P85" s="2"/>
      <c r="X85" s="3"/>
      <c r="Y85" s="3"/>
      <c r="Z85" s="3"/>
      <c r="AA85" s="2"/>
      <c r="AB85" s="2"/>
      <c r="AC85" s="2"/>
      <c r="AD85" s="2"/>
      <c r="AE85" s="2"/>
      <c r="AF85" s="2"/>
      <c r="AG85" s="2"/>
      <c r="AH85" s="67"/>
      <c r="AI85" s="2"/>
      <c r="AJ85" s="2"/>
      <c r="AK85" s="2"/>
    </row>
    <row r="86" spans="1:37" s="1" customFormat="1" hidden="1">
      <c r="A86" s="10"/>
      <c r="C86" s="2"/>
      <c r="D86" s="2"/>
      <c r="E86" s="2"/>
      <c r="F86" s="2"/>
      <c r="G86" s="10"/>
      <c r="H86" s="2"/>
      <c r="I86" s="2"/>
      <c r="J86" s="2"/>
      <c r="K86" s="2"/>
      <c r="L86" s="2"/>
      <c r="M86" s="2"/>
      <c r="N86" s="2"/>
      <c r="O86" s="2"/>
      <c r="P86" s="2"/>
      <c r="X86" s="3"/>
      <c r="Y86" s="3"/>
      <c r="Z86" s="3"/>
      <c r="AA86" s="2"/>
      <c r="AB86" s="2"/>
      <c r="AC86" s="2"/>
      <c r="AD86" s="2"/>
      <c r="AE86" s="2"/>
      <c r="AF86" s="2"/>
      <c r="AG86" s="2"/>
      <c r="AH86" s="67"/>
      <c r="AI86" s="2"/>
      <c r="AJ86" s="2"/>
      <c r="AK86" s="2"/>
    </row>
    <row r="87" spans="1:37" s="1" customFormat="1" hidden="1">
      <c r="A87" s="10"/>
      <c r="C87" s="2"/>
      <c r="D87" s="2"/>
      <c r="E87" s="2"/>
      <c r="F87" s="2"/>
      <c r="G87" s="10"/>
      <c r="H87" s="2"/>
      <c r="I87" s="2"/>
      <c r="J87" s="2"/>
      <c r="K87" s="2"/>
      <c r="L87" s="2"/>
      <c r="M87" s="2"/>
      <c r="N87" s="2"/>
      <c r="O87" s="2"/>
      <c r="P87" s="2"/>
      <c r="X87" s="3"/>
      <c r="Y87" s="3"/>
      <c r="Z87" s="3"/>
      <c r="AA87" s="2"/>
      <c r="AB87" s="2"/>
      <c r="AC87" s="2"/>
      <c r="AD87" s="2"/>
      <c r="AE87" s="2"/>
      <c r="AF87" s="2"/>
      <c r="AG87" s="2"/>
      <c r="AH87" s="67"/>
      <c r="AI87" s="2"/>
      <c r="AJ87" s="2"/>
      <c r="AK87" s="2"/>
    </row>
    <row r="88" spans="1:37" s="1" customFormat="1" hidden="1">
      <c r="A88" s="10"/>
      <c r="C88" s="2"/>
      <c r="D88" s="2"/>
      <c r="E88" s="2"/>
      <c r="F88" s="2"/>
      <c r="G88" s="10"/>
      <c r="H88" s="2"/>
      <c r="I88" s="2"/>
      <c r="J88" s="2"/>
      <c r="K88" s="2"/>
      <c r="L88" s="2"/>
      <c r="M88" s="2"/>
      <c r="N88" s="2"/>
      <c r="O88" s="2"/>
      <c r="P88" s="2"/>
      <c r="X88" s="3"/>
      <c r="Y88" s="3"/>
      <c r="Z88" s="3"/>
      <c r="AA88" s="2"/>
      <c r="AB88" s="2"/>
      <c r="AC88" s="2"/>
      <c r="AD88" s="2"/>
      <c r="AE88" s="2"/>
      <c r="AF88" s="2"/>
      <c r="AG88" s="2"/>
      <c r="AH88" s="67"/>
      <c r="AI88" s="2"/>
      <c r="AJ88" s="2"/>
      <c r="AK88" s="2"/>
    </row>
    <row r="89" spans="1:37" s="1" customFormat="1" hidden="1">
      <c r="A89" s="10"/>
      <c r="C89" s="2"/>
      <c r="D89" s="2"/>
      <c r="E89" s="2"/>
      <c r="F89" s="2"/>
      <c r="G89" s="10"/>
      <c r="H89" s="2"/>
      <c r="I89" s="2"/>
      <c r="J89" s="2"/>
      <c r="K89" s="2"/>
      <c r="L89" s="2"/>
      <c r="M89" s="2"/>
      <c r="N89" s="2"/>
      <c r="O89" s="2"/>
      <c r="P89" s="2"/>
      <c r="X89" s="3"/>
      <c r="Y89" s="3"/>
      <c r="Z89" s="3"/>
      <c r="AA89" s="2"/>
      <c r="AB89" s="2"/>
      <c r="AC89" s="2"/>
      <c r="AD89" s="2"/>
      <c r="AE89" s="2"/>
      <c r="AF89" s="2"/>
      <c r="AG89" s="2"/>
      <c r="AH89" s="67"/>
      <c r="AI89" s="2"/>
      <c r="AJ89" s="2"/>
      <c r="AK89" s="2"/>
    </row>
    <row r="90" spans="1:37" s="1" customFormat="1" hidden="1">
      <c r="A90" s="10"/>
      <c r="C90" s="2"/>
      <c r="D90" s="2"/>
      <c r="E90" s="2"/>
      <c r="F90" s="2"/>
      <c r="G90" s="10"/>
      <c r="H90" s="2"/>
      <c r="I90" s="2"/>
      <c r="J90" s="2"/>
      <c r="K90" s="2"/>
      <c r="L90" s="2"/>
      <c r="M90" s="2"/>
      <c r="N90" s="2"/>
      <c r="O90" s="2"/>
      <c r="P90" s="2"/>
      <c r="X90" s="3"/>
      <c r="Y90" s="3"/>
      <c r="Z90" s="3"/>
      <c r="AA90" s="2"/>
      <c r="AB90" s="2"/>
      <c r="AC90" s="2"/>
      <c r="AD90" s="2"/>
      <c r="AE90" s="2"/>
      <c r="AF90" s="2"/>
      <c r="AG90" s="2"/>
      <c r="AH90" s="67"/>
      <c r="AI90" s="2"/>
      <c r="AJ90" s="2"/>
      <c r="AK90" s="2"/>
    </row>
    <row r="91" spans="1:37" s="1" customFormat="1" hidden="1">
      <c r="A91" s="10"/>
      <c r="C91" s="2"/>
      <c r="D91" s="2"/>
      <c r="E91" s="2"/>
      <c r="F91" s="2"/>
      <c r="G91" s="10"/>
      <c r="H91" s="2"/>
      <c r="I91" s="2"/>
      <c r="J91" s="2"/>
      <c r="K91" s="2"/>
      <c r="L91" s="2"/>
      <c r="M91" s="2"/>
      <c r="N91" s="2"/>
      <c r="O91" s="2"/>
      <c r="P91" s="2"/>
      <c r="X91" s="3"/>
      <c r="Y91" s="3"/>
      <c r="Z91" s="3"/>
      <c r="AA91" s="2"/>
      <c r="AB91" s="2"/>
      <c r="AC91" s="2"/>
      <c r="AD91" s="2"/>
      <c r="AE91" s="2"/>
      <c r="AF91" s="2"/>
      <c r="AG91" s="2"/>
      <c r="AH91" s="67"/>
      <c r="AI91" s="2"/>
      <c r="AJ91" s="2"/>
      <c r="AK91" s="2"/>
    </row>
    <row r="92" spans="1:37" s="1" customFormat="1" hidden="1">
      <c r="A92" s="10"/>
      <c r="C92" s="2"/>
      <c r="D92" s="2"/>
      <c r="E92" s="2"/>
      <c r="F92" s="2"/>
      <c r="G92" s="10"/>
      <c r="H92" s="2"/>
      <c r="I92" s="2"/>
      <c r="J92" s="2"/>
      <c r="K92" s="2"/>
      <c r="L92" s="2"/>
      <c r="M92" s="2"/>
      <c r="N92" s="2"/>
      <c r="O92" s="2"/>
      <c r="P92" s="2"/>
      <c r="X92" s="3"/>
      <c r="Y92" s="3"/>
      <c r="Z92" s="3"/>
      <c r="AA92" s="2"/>
      <c r="AB92" s="2"/>
      <c r="AC92" s="2"/>
      <c r="AD92" s="2"/>
      <c r="AE92" s="2"/>
      <c r="AF92" s="2"/>
      <c r="AG92" s="2"/>
      <c r="AH92" s="67"/>
      <c r="AI92" s="2"/>
      <c r="AJ92" s="2"/>
      <c r="AK92" s="2"/>
    </row>
    <row r="93" spans="1:37" s="1" customFormat="1" hidden="1">
      <c r="A93" s="10"/>
      <c r="C93" s="2"/>
      <c r="D93" s="2"/>
      <c r="E93" s="2"/>
      <c r="F93" s="2"/>
      <c r="G93" s="10"/>
      <c r="H93" s="2"/>
      <c r="I93" s="2"/>
      <c r="J93" s="2"/>
      <c r="K93" s="2"/>
      <c r="L93" s="2"/>
      <c r="M93" s="2"/>
      <c r="N93" s="2"/>
      <c r="O93" s="2"/>
      <c r="P93" s="2"/>
      <c r="X93" s="3"/>
      <c r="Y93" s="3"/>
      <c r="Z93" s="3"/>
      <c r="AA93" s="2"/>
      <c r="AB93" s="2"/>
      <c r="AC93" s="2"/>
      <c r="AD93" s="2"/>
      <c r="AE93" s="2"/>
      <c r="AF93" s="2"/>
      <c r="AG93" s="2"/>
      <c r="AH93" s="67"/>
      <c r="AI93" s="2"/>
      <c r="AJ93" s="2"/>
      <c r="AK93" s="2"/>
    </row>
    <row r="94" spans="1:37" s="1" customFormat="1" hidden="1">
      <c r="A94" s="10"/>
      <c r="C94" s="2"/>
      <c r="D94" s="2"/>
      <c r="E94" s="2"/>
      <c r="F94" s="2"/>
      <c r="G94" s="10"/>
      <c r="H94" s="2"/>
      <c r="I94" s="2"/>
      <c r="J94" s="2"/>
      <c r="K94" s="2"/>
      <c r="L94" s="2"/>
      <c r="M94" s="2"/>
      <c r="N94" s="2"/>
      <c r="O94" s="2"/>
      <c r="P94" s="2"/>
      <c r="X94" s="3"/>
      <c r="Y94" s="3"/>
      <c r="Z94" s="3"/>
      <c r="AA94" s="2"/>
      <c r="AB94" s="2"/>
      <c r="AC94" s="2"/>
      <c r="AD94" s="2"/>
      <c r="AE94" s="2"/>
      <c r="AF94" s="2"/>
      <c r="AG94" s="2"/>
      <c r="AH94" s="67"/>
      <c r="AI94" s="2"/>
      <c r="AJ94" s="2"/>
      <c r="AK94" s="2"/>
    </row>
    <row r="95" spans="1:37" s="1" customFormat="1" hidden="1">
      <c r="A95" s="10"/>
      <c r="C95" s="2"/>
      <c r="D95" s="2"/>
      <c r="E95" s="2"/>
      <c r="F95" s="2"/>
      <c r="G95" s="10"/>
      <c r="H95" s="2"/>
      <c r="I95" s="2"/>
      <c r="J95" s="2"/>
      <c r="K95" s="2"/>
      <c r="L95" s="2"/>
      <c r="M95" s="2"/>
      <c r="N95" s="2"/>
      <c r="O95" s="2"/>
      <c r="P95" s="2"/>
      <c r="X95" s="3"/>
      <c r="Y95" s="3"/>
      <c r="Z95" s="3"/>
      <c r="AA95" s="2"/>
      <c r="AB95" s="2"/>
      <c r="AC95" s="2"/>
      <c r="AD95" s="2"/>
      <c r="AE95" s="2"/>
      <c r="AF95" s="2"/>
      <c r="AG95" s="2"/>
      <c r="AH95" s="67"/>
      <c r="AI95" s="2"/>
      <c r="AJ95" s="2"/>
      <c r="AK95" s="2"/>
    </row>
    <row r="96" spans="1:37" s="1" customFormat="1" hidden="1">
      <c r="A96" s="10"/>
      <c r="C96" s="2"/>
      <c r="D96" s="2"/>
      <c r="E96" s="2"/>
      <c r="F96" s="2"/>
      <c r="G96" s="10"/>
      <c r="H96" s="2"/>
      <c r="I96" s="2"/>
      <c r="J96" s="2"/>
      <c r="K96" s="2"/>
      <c r="L96" s="2"/>
      <c r="M96" s="2"/>
      <c r="N96" s="2"/>
      <c r="O96" s="2"/>
      <c r="P96" s="2"/>
      <c r="X96" s="3"/>
      <c r="Y96" s="3"/>
      <c r="Z96" s="3"/>
      <c r="AA96" s="2"/>
      <c r="AB96" s="2"/>
      <c r="AC96" s="2"/>
      <c r="AD96" s="2"/>
      <c r="AE96" s="2"/>
      <c r="AF96" s="2"/>
      <c r="AG96" s="2"/>
      <c r="AH96" s="67"/>
      <c r="AI96" s="2"/>
      <c r="AJ96" s="2"/>
      <c r="AK96" s="2"/>
    </row>
    <row r="97" spans="1:37" s="1" customFormat="1" hidden="1">
      <c r="A97" s="10"/>
      <c r="C97" s="2"/>
      <c r="D97" s="2"/>
      <c r="E97" s="2"/>
      <c r="F97" s="2"/>
      <c r="G97" s="10"/>
      <c r="H97" s="2"/>
      <c r="I97" s="2"/>
      <c r="J97" s="2"/>
      <c r="K97" s="2"/>
      <c r="L97" s="2"/>
      <c r="M97" s="2"/>
      <c r="N97" s="2"/>
      <c r="O97" s="2"/>
      <c r="P97" s="2"/>
      <c r="X97" s="3"/>
      <c r="Y97" s="3"/>
      <c r="Z97" s="3"/>
      <c r="AA97" s="2"/>
      <c r="AB97" s="2"/>
      <c r="AC97" s="2"/>
      <c r="AD97" s="2"/>
      <c r="AE97" s="2"/>
      <c r="AF97" s="2"/>
      <c r="AG97" s="2"/>
      <c r="AH97" s="67"/>
      <c r="AI97" s="2"/>
      <c r="AJ97" s="2"/>
      <c r="AK97" s="2"/>
    </row>
    <row r="98" spans="1:37" s="1" customFormat="1" hidden="1">
      <c r="A98" s="10"/>
      <c r="C98" s="2"/>
      <c r="D98" s="2"/>
      <c r="E98" s="2"/>
      <c r="F98" s="2"/>
      <c r="G98" s="10"/>
      <c r="H98" s="2"/>
      <c r="I98" s="2"/>
      <c r="J98" s="2"/>
      <c r="K98" s="2"/>
      <c r="L98" s="2"/>
      <c r="M98" s="2"/>
      <c r="N98" s="2"/>
      <c r="O98" s="2"/>
      <c r="P98" s="2"/>
      <c r="X98" s="3"/>
      <c r="Y98" s="3"/>
      <c r="Z98" s="3"/>
      <c r="AA98" s="2"/>
      <c r="AB98" s="2"/>
      <c r="AC98" s="2"/>
      <c r="AD98" s="2"/>
      <c r="AE98" s="2"/>
      <c r="AF98" s="2"/>
      <c r="AG98" s="2"/>
      <c r="AH98" s="67"/>
      <c r="AI98" s="2"/>
      <c r="AJ98" s="2"/>
      <c r="AK98" s="2"/>
    </row>
    <row r="99" spans="1:37" s="1" customFormat="1" hidden="1">
      <c r="A99" s="10"/>
      <c r="C99" s="2"/>
      <c r="D99" s="2"/>
      <c r="E99" s="2"/>
      <c r="F99" s="2"/>
      <c r="G99" s="10"/>
      <c r="H99" s="2"/>
      <c r="I99" s="2"/>
      <c r="J99" s="2"/>
      <c r="K99" s="2"/>
      <c r="L99" s="2"/>
      <c r="M99" s="2"/>
      <c r="N99" s="2"/>
      <c r="O99" s="2"/>
      <c r="P99" s="2"/>
      <c r="X99" s="3"/>
      <c r="Y99" s="3"/>
      <c r="Z99" s="3"/>
      <c r="AA99" s="2"/>
      <c r="AB99" s="2"/>
      <c r="AC99" s="2"/>
      <c r="AD99" s="2"/>
      <c r="AE99" s="2"/>
      <c r="AF99" s="2"/>
      <c r="AG99" s="2"/>
      <c r="AH99" s="67"/>
      <c r="AI99" s="2"/>
      <c r="AJ99" s="2"/>
      <c r="AK99" s="2"/>
    </row>
    <row r="100" spans="1:37" s="1" customFormat="1" hidden="1">
      <c r="A100" s="10"/>
      <c r="C100" s="2"/>
      <c r="D100" s="2"/>
      <c r="E100" s="2"/>
      <c r="F100" s="2"/>
      <c r="G100" s="10"/>
      <c r="H100" s="2"/>
      <c r="I100" s="2"/>
      <c r="J100" s="2"/>
      <c r="K100" s="2"/>
      <c r="L100" s="2"/>
      <c r="M100" s="2"/>
      <c r="N100" s="2"/>
      <c r="O100" s="2"/>
      <c r="P100" s="2"/>
      <c r="X100" s="3"/>
      <c r="Y100" s="3"/>
      <c r="Z100" s="3"/>
      <c r="AA100" s="2"/>
      <c r="AB100" s="2"/>
      <c r="AC100" s="2"/>
      <c r="AD100" s="2"/>
      <c r="AE100" s="2"/>
      <c r="AF100" s="2"/>
      <c r="AG100" s="2"/>
      <c r="AH100" s="67"/>
      <c r="AI100" s="2"/>
      <c r="AJ100" s="2"/>
      <c r="AK100" s="2"/>
    </row>
    <row r="101" spans="1:37" s="1" customFormat="1" hidden="1">
      <c r="A101" s="10"/>
      <c r="C101" s="2"/>
      <c r="D101" s="2"/>
      <c r="E101" s="2"/>
      <c r="F101" s="2"/>
      <c r="G101" s="10"/>
      <c r="H101" s="2"/>
      <c r="I101" s="2"/>
      <c r="J101" s="2"/>
      <c r="K101" s="2"/>
      <c r="L101" s="2"/>
      <c r="M101" s="2"/>
      <c r="N101" s="2"/>
      <c r="O101" s="2"/>
      <c r="P101" s="2"/>
      <c r="X101" s="3"/>
      <c r="Y101" s="3"/>
      <c r="Z101" s="3"/>
      <c r="AA101" s="2"/>
      <c r="AB101" s="2"/>
      <c r="AC101" s="2"/>
      <c r="AD101" s="2"/>
      <c r="AE101" s="2"/>
      <c r="AF101" s="2"/>
      <c r="AG101" s="2"/>
      <c r="AH101" s="67"/>
      <c r="AI101" s="2"/>
      <c r="AJ101" s="2"/>
      <c r="AK101" s="2"/>
    </row>
    <row r="102" spans="1:37" s="1" customFormat="1" hidden="1">
      <c r="A102" s="10"/>
      <c r="C102" s="2"/>
      <c r="D102" s="2"/>
      <c r="E102" s="2"/>
      <c r="F102" s="2"/>
      <c r="G102" s="10"/>
      <c r="H102" s="2"/>
      <c r="I102" s="2"/>
      <c r="J102" s="2"/>
      <c r="K102" s="2"/>
      <c r="L102" s="2"/>
      <c r="M102" s="2"/>
      <c r="N102" s="2"/>
      <c r="O102" s="2"/>
      <c r="P102" s="2"/>
      <c r="X102" s="3"/>
      <c r="Y102" s="3"/>
      <c r="Z102" s="3"/>
      <c r="AA102" s="2"/>
      <c r="AB102" s="2"/>
      <c r="AC102" s="2"/>
      <c r="AD102" s="2"/>
      <c r="AE102" s="2"/>
      <c r="AF102" s="2"/>
      <c r="AG102" s="2"/>
      <c r="AH102" s="67"/>
      <c r="AI102" s="2"/>
      <c r="AJ102" s="2"/>
      <c r="AK102" s="2"/>
    </row>
    <row r="103" spans="1:37" s="1" customFormat="1" hidden="1">
      <c r="A103" s="10"/>
      <c r="C103" s="2"/>
      <c r="D103" s="2"/>
      <c r="E103" s="2"/>
      <c r="F103" s="2"/>
      <c r="G103" s="10"/>
      <c r="H103" s="2"/>
      <c r="I103" s="2"/>
      <c r="J103" s="2"/>
      <c r="K103" s="2"/>
      <c r="L103" s="2"/>
      <c r="M103" s="2"/>
      <c r="N103" s="2"/>
      <c r="O103" s="2"/>
      <c r="P103" s="2"/>
      <c r="X103" s="3"/>
      <c r="Y103" s="3"/>
      <c r="Z103" s="3"/>
      <c r="AA103" s="2"/>
      <c r="AB103" s="2"/>
      <c r="AC103" s="2"/>
      <c r="AD103" s="2"/>
      <c r="AE103" s="2"/>
      <c r="AF103" s="2"/>
      <c r="AG103" s="2"/>
      <c r="AH103" s="67"/>
      <c r="AI103" s="2"/>
      <c r="AJ103" s="2"/>
      <c r="AK103" s="2"/>
    </row>
    <row r="104" spans="1:37" s="1" customFormat="1" hidden="1">
      <c r="A104" s="10"/>
      <c r="C104" s="2"/>
      <c r="D104" s="2"/>
      <c r="E104" s="2"/>
      <c r="F104" s="2"/>
      <c r="G104" s="10"/>
      <c r="H104" s="2"/>
      <c r="I104" s="2"/>
      <c r="J104" s="2"/>
      <c r="K104" s="2"/>
      <c r="L104" s="2"/>
      <c r="M104" s="2"/>
      <c r="N104" s="2"/>
      <c r="O104" s="2"/>
      <c r="P104" s="2"/>
      <c r="X104" s="3"/>
      <c r="Y104" s="3"/>
      <c r="Z104" s="3"/>
      <c r="AA104" s="2"/>
      <c r="AB104" s="2"/>
      <c r="AC104" s="2"/>
      <c r="AD104" s="2"/>
      <c r="AE104" s="2"/>
      <c r="AF104" s="2"/>
      <c r="AG104" s="2"/>
      <c r="AH104" s="67"/>
      <c r="AI104" s="2"/>
      <c r="AJ104" s="2"/>
      <c r="AK104" s="2"/>
    </row>
    <row r="105" spans="1:37" s="1" customFormat="1" hidden="1">
      <c r="A105" s="10"/>
      <c r="C105" s="2"/>
      <c r="D105" s="2"/>
      <c r="E105" s="2"/>
      <c r="F105" s="2"/>
      <c r="G105" s="10"/>
      <c r="H105" s="2"/>
      <c r="I105" s="2"/>
      <c r="J105" s="2"/>
      <c r="K105" s="2"/>
      <c r="L105" s="2"/>
      <c r="M105" s="2"/>
      <c r="N105" s="2"/>
      <c r="O105" s="2"/>
      <c r="P105" s="2"/>
      <c r="X105" s="3"/>
      <c r="Y105" s="3"/>
      <c r="Z105" s="3"/>
      <c r="AA105" s="2"/>
      <c r="AB105" s="2"/>
      <c r="AC105" s="2"/>
      <c r="AD105" s="2"/>
      <c r="AE105" s="2"/>
      <c r="AF105" s="2"/>
      <c r="AG105" s="2"/>
      <c r="AH105" s="67"/>
      <c r="AI105" s="2"/>
      <c r="AJ105" s="2"/>
      <c r="AK105" s="2"/>
    </row>
    <row r="106" spans="1:37" s="1" customFormat="1" hidden="1">
      <c r="A106" s="10"/>
      <c r="C106" s="2"/>
      <c r="D106" s="2"/>
      <c r="E106" s="2"/>
      <c r="F106" s="2"/>
      <c r="G106" s="10"/>
      <c r="H106" s="2"/>
      <c r="I106" s="2"/>
      <c r="J106" s="2"/>
      <c r="K106" s="2"/>
      <c r="L106" s="2"/>
      <c r="M106" s="2"/>
      <c r="N106" s="2"/>
      <c r="O106" s="2"/>
      <c r="P106" s="2"/>
      <c r="X106" s="3"/>
      <c r="Y106" s="3"/>
      <c r="Z106" s="3"/>
      <c r="AA106" s="2"/>
      <c r="AB106" s="2"/>
      <c r="AC106" s="2"/>
      <c r="AD106" s="2"/>
      <c r="AE106" s="2"/>
      <c r="AF106" s="2"/>
      <c r="AG106" s="2"/>
      <c r="AH106" s="67"/>
      <c r="AI106" s="2"/>
      <c r="AJ106" s="2"/>
      <c r="AK106" s="2"/>
    </row>
    <row r="107" spans="1:37" s="1" customFormat="1" hidden="1">
      <c r="A107" s="10"/>
      <c r="C107" s="2"/>
      <c r="D107" s="2"/>
      <c r="E107" s="2"/>
      <c r="F107" s="2"/>
      <c r="G107" s="10"/>
      <c r="H107" s="2"/>
      <c r="I107" s="2"/>
      <c r="J107" s="2"/>
      <c r="K107" s="2"/>
      <c r="L107" s="2"/>
      <c r="M107" s="2"/>
      <c r="N107" s="2"/>
      <c r="O107" s="2"/>
      <c r="P107" s="2"/>
      <c r="X107" s="3"/>
      <c r="Y107" s="3"/>
      <c r="Z107" s="3"/>
      <c r="AA107" s="2"/>
      <c r="AB107" s="2"/>
      <c r="AC107" s="2"/>
      <c r="AD107" s="2"/>
      <c r="AE107" s="2"/>
      <c r="AF107" s="2"/>
      <c r="AG107" s="2"/>
      <c r="AH107" s="67"/>
      <c r="AI107" s="2"/>
      <c r="AJ107" s="2"/>
      <c r="AK107" s="2"/>
    </row>
    <row r="108" spans="1:37" s="1" customFormat="1" hidden="1">
      <c r="A108" s="10"/>
      <c r="C108" s="2"/>
      <c r="D108" s="7"/>
      <c r="E108" s="7"/>
      <c r="F108" s="2"/>
      <c r="G108" s="10"/>
      <c r="X108" s="3"/>
      <c r="Y108" s="3"/>
      <c r="Z108" s="3"/>
      <c r="AA108" s="2"/>
      <c r="AB108" s="2"/>
      <c r="AC108" s="2"/>
      <c r="AD108" s="2"/>
      <c r="AE108" s="2"/>
      <c r="AF108" s="2"/>
      <c r="AG108" s="2"/>
      <c r="AH108" s="67"/>
      <c r="AI108" s="2"/>
      <c r="AJ108" s="2"/>
      <c r="AK108" s="2"/>
    </row>
    <row r="109" spans="1:37" s="1" customFormat="1" hidden="1">
      <c r="A109" s="10"/>
      <c r="C109" s="2"/>
      <c r="D109" s="7"/>
      <c r="E109" s="7"/>
      <c r="F109" s="2"/>
      <c r="G109" s="10"/>
      <c r="X109" s="3"/>
      <c r="Y109" s="3"/>
      <c r="Z109" s="3"/>
      <c r="AA109" s="2"/>
      <c r="AB109" s="2"/>
      <c r="AC109" s="2"/>
      <c r="AD109" s="2"/>
      <c r="AE109" s="2"/>
      <c r="AF109" s="2"/>
      <c r="AG109" s="2"/>
      <c r="AH109" s="67"/>
      <c r="AI109" s="2"/>
      <c r="AJ109" s="2"/>
      <c r="AK109" s="2"/>
    </row>
    <row r="110" spans="1:37" s="1" customFormat="1" hidden="1">
      <c r="A110" s="10"/>
      <c r="C110" s="2"/>
      <c r="D110" s="7"/>
      <c r="E110" s="7"/>
      <c r="F110" s="2"/>
      <c r="G110" s="10"/>
      <c r="X110" s="3"/>
      <c r="Y110" s="3"/>
      <c r="Z110" s="3"/>
      <c r="AA110" s="2"/>
      <c r="AB110" s="2"/>
      <c r="AC110" s="2"/>
      <c r="AD110" s="2"/>
      <c r="AE110" s="2"/>
      <c r="AF110" s="2"/>
      <c r="AG110" s="2"/>
      <c r="AH110" s="67"/>
      <c r="AI110" s="2"/>
      <c r="AJ110" s="2"/>
      <c r="AK110" s="2"/>
    </row>
    <row r="111" spans="1:37" s="1" customFormat="1" hidden="1">
      <c r="A111" s="10"/>
      <c r="C111" s="2"/>
      <c r="D111" s="7"/>
      <c r="E111" s="7"/>
      <c r="F111" s="2"/>
      <c r="G111" s="10"/>
      <c r="X111" s="3"/>
      <c r="Y111" s="3"/>
      <c r="Z111" s="3"/>
      <c r="AA111" s="2"/>
      <c r="AB111" s="2"/>
      <c r="AC111" s="2"/>
      <c r="AD111" s="2"/>
      <c r="AE111" s="2"/>
      <c r="AF111" s="2"/>
      <c r="AG111" s="2"/>
      <c r="AH111" s="67"/>
      <c r="AI111" s="2"/>
      <c r="AJ111" s="2"/>
      <c r="AK111" s="2"/>
    </row>
    <row r="112" spans="1:37" s="1" customFormat="1" hidden="1">
      <c r="A112" s="10"/>
      <c r="C112" s="2"/>
      <c r="D112" s="7"/>
      <c r="E112" s="7"/>
      <c r="F112" s="2"/>
      <c r="G112" s="10"/>
      <c r="X112" s="3"/>
      <c r="Y112" s="3"/>
      <c r="Z112" s="3"/>
      <c r="AA112" s="2"/>
      <c r="AB112" s="2"/>
      <c r="AC112" s="2"/>
      <c r="AD112" s="2"/>
      <c r="AE112" s="2"/>
      <c r="AF112" s="2"/>
      <c r="AG112" s="2"/>
      <c r="AH112" s="67"/>
      <c r="AI112" s="2"/>
      <c r="AJ112" s="2"/>
      <c r="AK112" s="2"/>
    </row>
    <row r="113" spans="1:37" s="1" customFormat="1" hidden="1">
      <c r="A113" s="10"/>
      <c r="C113" s="2"/>
      <c r="D113" s="7"/>
      <c r="E113" s="7"/>
      <c r="F113" s="2"/>
      <c r="G113" s="10"/>
      <c r="X113" s="3"/>
      <c r="Y113" s="3"/>
      <c r="Z113" s="3"/>
      <c r="AA113" s="2"/>
      <c r="AB113" s="2"/>
      <c r="AC113" s="2"/>
      <c r="AD113" s="2"/>
      <c r="AE113" s="2"/>
      <c r="AF113" s="2"/>
      <c r="AG113" s="2"/>
      <c r="AH113" s="67"/>
      <c r="AI113" s="2"/>
      <c r="AJ113" s="2"/>
      <c r="AK113" s="2"/>
    </row>
    <row r="114" spans="1:37" s="1" customFormat="1" hidden="1">
      <c r="A114" s="10"/>
      <c r="C114" s="2"/>
      <c r="D114" s="7"/>
      <c r="E114" s="7"/>
      <c r="F114" s="2"/>
      <c r="G114" s="10"/>
      <c r="X114" s="3"/>
      <c r="Y114" s="3"/>
      <c r="Z114" s="3"/>
      <c r="AA114" s="2"/>
      <c r="AB114" s="2"/>
      <c r="AC114" s="2"/>
      <c r="AD114" s="2"/>
      <c r="AE114" s="2"/>
      <c r="AF114" s="2"/>
      <c r="AG114" s="2"/>
      <c r="AH114" s="67"/>
      <c r="AI114" s="2"/>
      <c r="AJ114" s="2"/>
      <c r="AK114" s="2"/>
    </row>
    <row r="115" spans="1:37" s="1" customFormat="1" hidden="1">
      <c r="A115" s="10"/>
      <c r="C115" s="2"/>
      <c r="D115" s="7"/>
      <c r="E115" s="7"/>
      <c r="F115" s="2"/>
      <c r="G115" s="10"/>
      <c r="X115" s="3"/>
      <c r="Y115" s="3"/>
      <c r="Z115" s="3"/>
      <c r="AA115" s="2"/>
      <c r="AB115" s="2"/>
      <c r="AC115" s="2"/>
      <c r="AD115" s="2"/>
      <c r="AE115" s="2"/>
      <c r="AF115" s="2"/>
      <c r="AG115" s="2"/>
      <c r="AH115" s="67"/>
      <c r="AI115" s="2"/>
      <c r="AJ115" s="2"/>
      <c r="AK115" s="2"/>
    </row>
    <row r="116" spans="1:37" s="1" customFormat="1" hidden="1">
      <c r="A116" s="10"/>
      <c r="C116" s="2"/>
      <c r="D116" s="7"/>
      <c r="E116" s="7"/>
      <c r="F116" s="2"/>
      <c r="G116" s="10"/>
      <c r="X116" s="3"/>
      <c r="Y116" s="3"/>
      <c r="Z116" s="3"/>
      <c r="AA116" s="2"/>
      <c r="AB116" s="2"/>
      <c r="AC116" s="2"/>
      <c r="AD116" s="2"/>
      <c r="AE116" s="2"/>
      <c r="AF116" s="2"/>
      <c r="AG116" s="2"/>
      <c r="AH116" s="67"/>
      <c r="AI116" s="2"/>
      <c r="AJ116" s="2"/>
      <c r="AK116" s="2"/>
    </row>
    <row r="117" spans="1:37" s="1" customFormat="1" hidden="1">
      <c r="A117" s="10"/>
      <c r="C117" s="2"/>
      <c r="D117" s="7"/>
      <c r="E117" s="7"/>
      <c r="F117" s="2"/>
      <c r="G117" s="10"/>
      <c r="X117" s="3"/>
      <c r="Y117" s="3"/>
      <c r="Z117" s="3"/>
      <c r="AA117" s="2"/>
      <c r="AB117" s="2"/>
      <c r="AC117" s="2"/>
      <c r="AD117" s="2"/>
      <c r="AE117" s="2"/>
      <c r="AF117" s="2"/>
      <c r="AG117" s="2"/>
      <c r="AH117" s="67"/>
      <c r="AI117" s="2"/>
      <c r="AJ117" s="2"/>
      <c r="AK117" s="2"/>
    </row>
    <row r="118" spans="1:37" s="1" customFormat="1" hidden="1">
      <c r="A118" s="10"/>
      <c r="C118" s="2"/>
      <c r="D118" s="7"/>
      <c r="E118" s="7"/>
      <c r="F118" s="2"/>
      <c r="G118" s="10"/>
      <c r="X118" s="3"/>
      <c r="Y118" s="3"/>
      <c r="Z118" s="3"/>
      <c r="AA118" s="2"/>
      <c r="AB118" s="2"/>
      <c r="AC118" s="2"/>
      <c r="AD118" s="2"/>
      <c r="AE118" s="2"/>
      <c r="AF118" s="2"/>
      <c r="AG118" s="2"/>
      <c r="AH118" s="67"/>
      <c r="AI118" s="2"/>
      <c r="AJ118" s="2"/>
      <c r="AK118" s="2"/>
    </row>
    <row r="119" spans="1:37" s="1" customFormat="1" hidden="1">
      <c r="A119" s="10"/>
      <c r="C119" s="2"/>
      <c r="D119" s="7"/>
      <c r="E119" s="7"/>
      <c r="F119" s="2"/>
      <c r="G119" s="10"/>
      <c r="X119" s="3"/>
      <c r="Y119" s="3"/>
      <c r="Z119" s="3"/>
      <c r="AA119" s="2"/>
      <c r="AB119" s="2"/>
      <c r="AC119" s="2"/>
      <c r="AD119" s="2"/>
      <c r="AE119" s="2"/>
      <c r="AF119" s="2"/>
      <c r="AG119" s="2"/>
      <c r="AH119" s="67"/>
      <c r="AI119" s="2"/>
      <c r="AJ119" s="2"/>
      <c r="AK119" s="2"/>
    </row>
    <row r="120" spans="1:37" s="1" customFormat="1" hidden="1">
      <c r="A120" s="10"/>
      <c r="C120" s="2"/>
      <c r="D120" s="7"/>
      <c r="E120" s="7"/>
      <c r="F120" s="2"/>
      <c r="G120" s="10"/>
      <c r="X120" s="3"/>
      <c r="Y120" s="3"/>
      <c r="Z120" s="3"/>
      <c r="AA120" s="2"/>
      <c r="AB120" s="2"/>
      <c r="AC120" s="2"/>
      <c r="AD120" s="2"/>
      <c r="AE120" s="2"/>
      <c r="AF120" s="2"/>
      <c r="AG120" s="2"/>
      <c r="AH120" s="67"/>
      <c r="AI120" s="2"/>
      <c r="AJ120" s="2"/>
      <c r="AK120" s="2"/>
    </row>
    <row r="121" spans="1:37" s="1" customFormat="1" hidden="1">
      <c r="A121" s="10"/>
      <c r="C121" s="2"/>
      <c r="D121" s="7"/>
      <c r="E121" s="7"/>
      <c r="F121" s="2"/>
      <c r="G121" s="10"/>
      <c r="X121" s="3"/>
      <c r="Y121" s="3"/>
      <c r="Z121" s="3"/>
      <c r="AA121" s="2"/>
      <c r="AB121" s="2"/>
      <c r="AC121" s="2"/>
      <c r="AD121" s="2"/>
      <c r="AE121" s="2"/>
      <c r="AF121" s="2"/>
      <c r="AG121" s="2"/>
      <c r="AH121" s="67"/>
      <c r="AI121" s="2"/>
      <c r="AJ121" s="2"/>
      <c r="AK121" s="2"/>
    </row>
    <row r="122" spans="1:37" s="1" customFormat="1" hidden="1">
      <c r="A122" s="10"/>
      <c r="C122" s="2"/>
      <c r="D122" s="7"/>
      <c r="E122" s="7"/>
      <c r="F122" s="2"/>
      <c r="G122" s="10"/>
      <c r="X122" s="3"/>
      <c r="Y122" s="3"/>
      <c r="Z122" s="3"/>
      <c r="AA122" s="2"/>
      <c r="AB122" s="2"/>
      <c r="AC122" s="2"/>
      <c r="AD122" s="2"/>
      <c r="AE122" s="2"/>
      <c r="AF122" s="2"/>
      <c r="AG122" s="2"/>
      <c r="AH122" s="67"/>
      <c r="AI122" s="2"/>
      <c r="AJ122" s="2"/>
      <c r="AK122" s="2"/>
    </row>
    <row r="123" spans="1:37" s="1" customFormat="1" hidden="1">
      <c r="A123" s="10"/>
      <c r="C123" s="2"/>
      <c r="D123" s="7"/>
      <c r="E123" s="7"/>
      <c r="F123" s="2"/>
      <c r="G123" s="10"/>
      <c r="X123" s="3"/>
      <c r="Y123" s="3"/>
      <c r="Z123" s="3"/>
      <c r="AA123" s="2"/>
      <c r="AB123" s="2"/>
      <c r="AC123" s="2"/>
      <c r="AD123" s="2"/>
      <c r="AE123" s="2"/>
      <c r="AF123" s="2"/>
      <c r="AG123" s="2"/>
      <c r="AH123" s="67"/>
      <c r="AI123" s="2"/>
      <c r="AJ123" s="2"/>
      <c r="AK123" s="2"/>
    </row>
    <row r="124" spans="1:37" s="1" customFormat="1" hidden="1">
      <c r="A124" s="10"/>
      <c r="C124" s="2"/>
      <c r="D124" s="7"/>
      <c r="E124" s="7"/>
      <c r="F124" s="2"/>
      <c r="G124" s="10"/>
      <c r="X124" s="3"/>
      <c r="Y124" s="3"/>
      <c r="Z124" s="3"/>
      <c r="AA124" s="2"/>
      <c r="AB124" s="2"/>
      <c r="AC124" s="2"/>
      <c r="AD124" s="2"/>
      <c r="AE124" s="2"/>
      <c r="AF124" s="2"/>
      <c r="AG124" s="2"/>
      <c r="AH124" s="67"/>
      <c r="AI124" s="2"/>
      <c r="AJ124" s="2"/>
      <c r="AK124" s="2"/>
    </row>
    <row r="125" spans="1:37" s="1" customFormat="1" hidden="1">
      <c r="A125" s="10"/>
      <c r="C125" s="2"/>
      <c r="D125" s="7"/>
      <c r="E125" s="7"/>
      <c r="F125" s="2"/>
      <c r="G125" s="10"/>
      <c r="X125" s="3"/>
      <c r="Y125" s="3"/>
      <c r="Z125" s="3"/>
      <c r="AA125" s="2"/>
      <c r="AB125" s="2"/>
      <c r="AC125" s="2"/>
      <c r="AD125" s="2"/>
      <c r="AE125" s="2"/>
      <c r="AF125" s="2"/>
      <c r="AG125" s="2"/>
      <c r="AH125" s="67"/>
      <c r="AI125" s="2"/>
      <c r="AJ125" s="2"/>
      <c r="AK125" s="2"/>
    </row>
    <row r="126" spans="1:37" s="1" customFormat="1" hidden="1">
      <c r="A126" s="10"/>
      <c r="C126" s="2"/>
      <c r="D126" s="7"/>
      <c r="E126" s="7"/>
      <c r="F126" s="2"/>
      <c r="G126" s="10"/>
      <c r="X126" s="3"/>
      <c r="Y126" s="3"/>
      <c r="Z126" s="3"/>
      <c r="AA126" s="2"/>
      <c r="AB126" s="2"/>
      <c r="AC126" s="2"/>
      <c r="AD126" s="2"/>
      <c r="AE126" s="2"/>
      <c r="AF126" s="2"/>
      <c r="AG126" s="2"/>
      <c r="AH126" s="67"/>
      <c r="AI126" s="2"/>
      <c r="AJ126" s="2"/>
      <c r="AK126" s="2"/>
    </row>
    <row r="127" spans="1:37" s="1" customFormat="1" hidden="1">
      <c r="A127" s="10"/>
      <c r="C127" s="2"/>
      <c r="D127" s="7"/>
      <c r="E127" s="7"/>
      <c r="F127" s="2"/>
      <c r="G127" s="10"/>
      <c r="X127" s="3"/>
      <c r="Y127" s="3"/>
      <c r="Z127" s="3"/>
      <c r="AA127" s="2"/>
      <c r="AB127" s="2"/>
      <c r="AC127" s="2"/>
      <c r="AD127" s="2"/>
      <c r="AE127" s="2"/>
      <c r="AF127" s="2"/>
      <c r="AG127" s="2"/>
      <c r="AH127" s="67"/>
      <c r="AI127" s="2"/>
      <c r="AJ127" s="2"/>
      <c r="AK127" s="2"/>
    </row>
    <row r="128" spans="1:37" s="1" customFormat="1" hidden="1">
      <c r="A128" s="10"/>
      <c r="C128" s="2"/>
      <c r="D128" s="7"/>
      <c r="E128" s="7"/>
      <c r="F128" s="2"/>
      <c r="G128" s="10"/>
      <c r="X128" s="3"/>
      <c r="Y128" s="3"/>
      <c r="Z128" s="3"/>
      <c r="AA128" s="2"/>
      <c r="AB128" s="2"/>
      <c r="AC128" s="2"/>
      <c r="AD128" s="2"/>
      <c r="AE128" s="2"/>
      <c r="AF128" s="2"/>
      <c r="AG128" s="2"/>
      <c r="AH128" s="67"/>
      <c r="AI128" s="2"/>
      <c r="AJ128" s="2"/>
      <c r="AK128" s="2"/>
    </row>
    <row r="129" spans="1:37" s="1" customFormat="1" hidden="1">
      <c r="A129" s="10"/>
      <c r="C129" s="2"/>
      <c r="D129" s="7"/>
      <c r="E129" s="7"/>
      <c r="F129" s="2"/>
      <c r="G129" s="10"/>
      <c r="X129" s="3"/>
      <c r="Y129" s="3"/>
      <c r="Z129" s="3"/>
      <c r="AA129" s="2"/>
      <c r="AB129" s="2"/>
      <c r="AC129" s="2"/>
      <c r="AD129" s="2"/>
      <c r="AE129" s="2"/>
      <c r="AF129" s="2"/>
      <c r="AG129" s="2"/>
      <c r="AH129" s="67"/>
      <c r="AI129" s="2"/>
      <c r="AJ129" s="2"/>
      <c r="AK129" s="2"/>
    </row>
    <row r="130" spans="1:37" s="1" customFormat="1" hidden="1">
      <c r="A130" s="10"/>
      <c r="C130" s="2"/>
      <c r="D130" s="7"/>
      <c r="E130" s="7"/>
      <c r="F130" s="2"/>
      <c r="G130" s="10"/>
      <c r="X130" s="3"/>
      <c r="Y130" s="3"/>
      <c r="Z130" s="3"/>
      <c r="AA130" s="2"/>
      <c r="AB130" s="2"/>
      <c r="AC130" s="2"/>
      <c r="AD130" s="2"/>
      <c r="AE130" s="2"/>
      <c r="AF130" s="2"/>
      <c r="AG130" s="2"/>
      <c r="AH130" s="67"/>
      <c r="AI130" s="2"/>
      <c r="AJ130" s="2"/>
      <c r="AK130" s="2"/>
    </row>
    <row r="131" spans="1:37" s="1" customFormat="1" hidden="1">
      <c r="A131" s="10"/>
      <c r="C131" s="2"/>
      <c r="D131" s="7"/>
      <c r="E131" s="7"/>
      <c r="F131" s="2"/>
      <c r="G131" s="10"/>
      <c r="X131" s="3"/>
      <c r="Y131" s="3"/>
      <c r="Z131" s="3"/>
      <c r="AA131" s="2"/>
      <c r="AB131" s="2"/>
      <c r="AC131" s="2"/>
      <c r="AD131" s="2"/>
      <c r="AE131" s="2"/>
      <c r="AF131" s="2"/>
      <c r="AG131" s="2"/>
      <c r="AH131" s="67"/>
      <c r="AI131" s="2"/>
      <c r="AJ131" s="2"/>
      <c r="AK131" s="2"/>
    </row>
    <row r="132" spans="1:37" s="1" customFormat="1" hidden="1">
      <c r="A132" s="10"/>
      <c r="C132" s="2"/>
      <c r="D132" s="7"/>
      <c r="E132" s="7"/>
      <c r="F132" s="2"/>
      <c r="G132" s="10"/>
      <c r="X132" s="3"/>
      <c r="Y132" s="3"/>
      <c r="Z132" s="3"/>
      <c r="AA132" s="2"/>
      <c r="AB132" s="2"/>
      <c r="AC132" s="2"/>
      <c r="AD132" s="2"/>
      <c r="AE132" s="2"/>
      <c r="AF132" s="2"/>
      <c r="AG132" s="2"/>
      <c r="AH132" s="67"/>
      <c r="AI132" s="2"/>
      <c r="AJ132" s="2"/>
      <c r="AK132" s="2"/>
    </row>
    <row r="133" spans="1:37" s="1" customFormat="1" hidden="1">
      <c r="A133" s="10"/>
      <c r="C133" s="2"/>
      <c r="D133" s="7"/>
      <c r="E133" s="7"/>
      <c r="F133" s="2"/>
      <c r="G133" s="10"/>
      <c r="X133" s="3"/>
      <c r="Y133" s="3"/>
      <c r="Z133" s="3"/>
      <c r="AA133" s="2"/>
      <c r="AB133" s="2"/>
      <c r="AC133" s="2"/>
      <c r="AD133" s="2"/>
      <c r="AE133" s="2"/>
      <c r="AF133" s="2"/>
      <c r="AG133" s="2"/>
      <c r="AH133" s="67"/>
      <c r="AI133" s="2"/>
      <c r="AJ133" s="2"/>
      <c r="AK133" s="2"/>
    </row>
    <row r="134" spans="1:37" s="1" customFormat="1" hidden="1">
      <c r="A134" s="10"/>
      <c r="C134" s="2"/>
      <c r="D134" s="7"/>
      <c r="E134" s="7"/>
      <c r="F134" s="2"/>
      <c r="G134" s="10"/>
      <c r="X134" s="3"/>
      <c r="Y134" s="3"/>
      <c r="Z134" s="3"/>
      <c r="AA134" s="2"/>
      <c r="AB134" s="2"/>
      <c r="AC134" s="2"/>
      <c r="AD134" s="2"/>
      <c r="AE134" s="2"/>
      <c r="AF134" s="2"/>
      <c r="AG134" s="2"/>
      <c r="AH134" s="67"/>
      <c r="AI134" s="2"/>
      <c r="AJ134" s="2"/>
      <c r="AK134" s="2"/>
    </row>
    <row r="135" spans="1:37" s="1" customFormat="1" hidden="1">
      <c r="A135" s="10"/>
      <c r="C135" s="2"/>
      <c r="D135" s="7"/>
      <c r="E135" s="7"/>
      <c r="F135" s="2"/>
      <c r="G135" s="10"/>
      <c r="X135" s="3"/>
      <c r="Y135" s="3"/>
      <c r="Z135" s="3"/>
      <c r="AA135" s="2"/>
      <c r="AB135" s="2"/>
      <c r="AC135" s="2"/>
      <c r="AD135" s="2"/>
      <c r="AE135" s="2"/>
      <c r="AF135" s="2"/>
      <c r="AG135" s="2"/>
      <c r="AH135" s="67"/>
      <c r="AI135" s="2"/>
      <c r="AJ135" s="2"/>
      <c r="AK135" s="2"/>
    </row>
    <row r="136" spans="1:37" s="1" customFormat="1" hidden="1">
      <c r="A136" s="10"/>
      <c r="C136" s="2"/>
      <c r="D136" s="7"/>
      <c r="E136" s="7"/>
      <c r="F136" s="2"/>
      <c r="G136" s="10"/>
      <c r="X136" s="3"/>
      <c r="Y136" s="3"/>
      <c r="Z136" s="3"/>
      <c r="AA136" s="2"/>
      <c r="AB136" s="2"/>
      <c r="AC136" s="2"/>
      <c r="AD136" s="2"/>
      <c r="AE136" s="2"/>
      <c r="AF136" s="2"/>
      <c r="AG136" s="2"/>
      <c r="AH136" s="67"/>
      <c r="AI136" s="2"/>
      <c r="AJ136" s="2"/>
      <c r="AK136" s="2"/>
    </row>
    <row r="137" spans="1:37" s="1" customFormat="1" hidden="1">
      <c r="A137" s="10"/>
      <c r="C137" s="2"/>
      <c r="D137" s="7"/>
      <c r="E137" s="7"/>
      <c r="F137" s="7"/>
      <c r="G137" s="10"/>
      <c r="X137" s="3"/>
      <c r="Y137" s="3"/>
      <c r="Z137" s="3"/>
      <c r="AA137" s="2"/>
      <c r="AB137" s="2"/>
      <c r="AC137" s="2"/>
      <c r="AD137" s="2"/>
      <c r="AE137" s="2"/>
      <c r="AF137" s="2"/>
      <c r="AG137" s="2"/>
      <c r="AH137" s="67"/>
      <c r="AI137" s="2"/>
      <c r="AJ137" s="2"/>
      <c r="AK137" s="2"/>
    </row>
    <row r="138" spans="1:37" s="1" customFormat="1" hidden="1">
      <c r="A138" s="10"/>
      <c r="C138" s="2"/>
      <c r="D138" s="7"/>
      <c r="E138" s="7"/>
      <c r="F138" s="7"/>
      <c r="G138" s="10"/>
      <c r="X138" s="3"/>
      <c r="Y138" s="3"/>
      <c r="Z138" s="3"/>
      <c r="AA138" s="2"/>
      <c r="AB138" s="2"/>
      <c r="AC138" s="2"/>
      <c r="AD138" s="2"/>
      <c r="AE138" s="2"/>
      <c r="AF138" s="2"/>
      <c r="AG138" s="2"/>
      <c r="AH138" s="67"/>
      <c r="AI138" s="2"/>
      <c r="AJ138" s="2"/>
      <c r="AK138" s="2"/>
    </row>
    <row r="139" spans="1:37" s="1" customFormat="1" hidden="1">
      <c r="A139" s="10"/>
      <c r="C139" s="2"/>
      <c r="D139" s="7"/>
      <c r="E139" s="7"/>
      <c r="F139" s="7"/>
      <c r="G139" s="10"/>
      <c r="X139" s="3"/>
      <c r="Y139" s="3"/>
      <c r="Z139" s="3"/>
      <c r="AA139" s="2"/>
      <c r="AB139" s="2"/>
      <c r="AC139" s="2"/>
      <c r="AD139" s="2"/>
      <c r="AE139" s="2"/>
      <c r="AF139" s="2"/>
      <c r="AG139" s="2"/>
      <c r="AH139" s="67"/>
      <c r="AI139" s="2"/>
      <c r="AJ139" s="2"/>
      <c r="AK139" s="2"/>
    </row>
    <row r="140" spans="1:37" s="1" customFormat="1" hidden="1">
      <c r="A140" s="10"/>
      <c r="C140" s="2"/>
      <c r="D140" s="7"/>
      <c r="E140" s="7"/>
      <c r="F140" s="7"/>
      <c r="G140" s="10"/>
      <c r="X140" s="3"/>
      <c r="Y140" s="3"/>
      <c r="Z140" s="3"/>
      <c r="AA140" s="2"/>
      <c r="AB140" s="2"/>
      <c r="AC140" s="2"/>
      <c r="AD140" s="2"/>
      <c r="AE140" s="2"/>
      <c r="AF140" s="2"/>
      <c r="AG140" s="2"/>
      <c r="AH140" s="67"/>
      <c r="AI140" s="2"/>
      <c r="AJ140" s="2"/>
      <c r="AK140" s="2"/>
    </row>
    <row r="141" spans="1:37" s="1" customFormat="1" hidden="1">
      <c r="A141" s="10"/>
      <c r="C141" s="2"/>
      <c r="D141" s="7"/>
      <c r="E141" s="7"/>
      <c r="F141" s="7"/>
      <c r="G141" s="10"/>
      <c r="X141" s="3"/>
      <c r="Y141" s="3"/>
      <c r="Z141" s="3"/>
      <c r="AA141" s="2"/>
      <c r="AB141" s="2"/>
      <c r="AC141" s="2"/>
      <c r="AD141" s="2"/>
      <c r="AE141" s="2"/>
      <c r="AF141" s="2"/>
      <c r="AG141" s="2"/>
      <c r="AH141" s="67"/>
      <c r="AI141" s="2"/>
      <c r="AJ141" s="2"/>
      <c r="AK141" s="2"/>
    </row>
    <row r="142" spans="1:37" s="1" customFormat="1" hidden="1">
      <c r="A142" s="10"/>
      <c r="C142" s="2"/>
      <c r="D142" s="7"/>
      <c r="E142" s="7"/>
      <c r="F142" s="7"/>
      <c r="G142" s="10"/>
      <c r="X142" s="3"/>
      <c r="Y142" s="3"/>
      <c r="Z142" s="3"/>
      <c r="AA142" s="2"/>
      <c r="AB142" s="2"/>
      <c r="AC142" s="2"/>
      <c r="AD142" s="2"/>
      <c r="AE142" s="2"/>
      <c r="AF142" s="2"/>
      <c r="AG142" s="2"/>
      <c r="AH142" s="67"/>
      <c r="AI142" s="2"/>
      <c r="AJ142" s="2"/>
      <c r="AK142" s="2"/>
    </row>
    <row r="143" spans="1:37" s="1" customFormat="1" hidden="1">
      <c r="A143" s="10"/>
      <c r="C143" s="2"/>
      <c r="D143" s="7"/>
      <c r="E143" s="7"/>
      <c r="F143" s="7"/>
      <c r="G143" s="10"/>
      <c r="X143" s="3"/>
      <c r="Y143" s="3"/>
      <c r="Z143" s="3"/>
      <c r="AA143" s="2"/>
      <c r="AB143" s="2"/>
      <c r="AC143" s="2"/>
      <c r="AD143" s="2"/>
      <c r="AE143" s="2"/>
      <c r="AF143" s="2"/>
      <c r="AG143" s="2"/>
      <c r="AH143" s="67"/>
      <c r="AI143" s="2"/>
      <c r="AJ143" s="2"/>
      <c r="AK143" s="2"/>
    </row>
    <row r="144" spans="1:37" s="1" customFormat="1" hidden="1">
      <c r="A144" s="10"/>
      <c r="C144" s="2"/>
      <c r="D144" s="7"/>
      <c r="E144" s="7"/>
      <c r="F144" s="7"/>
      <c r="G144" s="10"/>
      <c r="X144" s="3"/>
      <c r="Y144" s="3"/>
      <c r="Z144" s="3"/>
      <c r="AA144" s="2"/>
      <c r="AB144" s="2"/>
      <c r="AC144" s="2"/>
      <c r="AD144" s="2"/>
      <c r="AE144" s="2"/>
      <c r="AF144" s="2"/>
      <c r="AG144" s="2"/>
      <c r="AH144" s="67"/>
      <c r="AI144" s="2"/>
      <c r="AJ144" s="2"/>
      <c r="AK144" s="2"/>
    </row>
    <row r="145" spans="1:37" s="1" customFormat="1" hidden="1">
      <c r="A145" s="10"/>
      <c r="C145" s="2"/>
      <c r="D145" s="7"/>
      <c r="E145" s="7"/>
      <c r="F145" s="7"/>
      <c r="G145" s="10"/>
      <c r="X145" s="3"/>
      <c r="Y145" s="3"/>
      <c r="Z145" s="3"/>
      <c r="AA145" s="2"/>
      <c r="AB145" s="2"/>
      <c r="AC145" s="2"/>
      <c r="AD145" s="2"/>
      <c r="AE145" s="2"/>
      <c r="AF145" s="2"/>
      <c r="AG145" s="2"/>
      <c r="AH145" s="67"/>
      <c r="AI145" s="2"/>
      <c r="AJ145" s="2"/>
      <c r="AK145" s="2"/>
    </row>
    <row r="146" spans="1:37" s="1" customFormat="1" hidden="1">
      <c r="A146" s="10"/>
      <c r="C146" s="2"/>
      <c r="D146" s="7"/>
      <c r="E146" s="7"/>
      <c r="F146" s="7"/>
      <c r="G146" s="10"/>
      <c r="X146" s="3"/>
      <c r="Y146" s="3"/>
      <c r="Z146" s="3"/>
      <c r="AA146" s="2"/>
      <c r="AB146" s="2"/>
      <c r="AC146" s="2"/>
      <c r="AD146" s="2"/>
      <c r="AE146" s="2"/>
      <c r="AF146" s="2"/>
      <c r="AG146" s="2"/>
      <c r="AH146" s="67"/>
      <c r="AI146" s="2"/>
      <c r="AJ146" s="2"/>
      <c r="AK146" s="2"/>
    </row>
    <row r="147" spans="1:37" s="1" customFormat="1" hidden="1">
      <c r="A147" s="10"/>
      <c r="C147" s="2"/>
      <c r="D147" s="7"/>
      <c r="E147" s="7"/>
      <c r="F147" s="7"/>
      <c r="G147" s="10"/>
      <c r="X147" s="3"/>
      <c r="Y147" s="3"/>
      <c r="Z147" s="3"/>
      <c r="AA147" s="2"/>
      <c r="AB147" s="2"/>
      <c r="AC147" s="2"/>
      <c r="AD147" s="2"/>
      <c r="AE147" s="2"/>
      <c r="AF147" s="2"/>
      <c r="AG147" s="2"/>
      <c r="AH147" s="67"/>
      <c r="AI147" s="2"/>
      <c r="AJ147" s="2"/>
      <c r="AK147" s="2"/>
    </row>
    <row r="148" spans="1:37" s="1" customFormat="1" hidden="1">
      <c r="A148" s="10"/>
      <c r="C148" s="2"/>
      <c r="D148" s="7"/>
      <c r="E148" s="7"/>
      <c r="F148" s="7"/>
      <c r="G148" s="10"/>
      <c r="X148" s="3"/>
      <c r="Y148" s="3"/>
      <c r="Z148" s="3"/>
      <c r="AA148" s="2"/>
      <c r="AB148" s="2"/>
      <c r="AC148" s="2"/>
      <c r="AD148" s="2"/>
      <c r="AE148" s="2"/>
      <c r="AF148" s="2"/>
      <c r="AG148" s="2"/>
      <c r="AH148" s="67"/>
      <c r="AI148" s="2"/>
      <c r="AJ148" s="2"/>
      <c r="AK148" s="2"/>
    </row>
    <row r="149" spans="1:37" s="1" customFormat="1" hidden="1">
      <c r="A149" s="10"/>
      <c r="C149" s="2"/>
      <c r="D149" s="7"/>
      <c r="E149" s="7"/>
      <c r="F149" s="7"/>
      <c r="G149" s="10"/>
      <c r="X149" s="3"/>
      <c r="Y149" s="3"/>
      <c r="Z149" s="3"/>
      <c r="AA149" s="2"/>
      <c r="AB149" s="2"/>
      <c r="AC149" s="2"/>
      <c r="AD149" s="2"/>
      <c r="AE149" s="2"/>
      <c r="AF149" s="2"/>
      <c r="AG149" s="2"/>
      <c r="AH149" s="67"/>
      <c r="AI149" s="2"/>
      <c r="AJ149" s="2"/>
      <c r="AK149" s="2"/>
    </row>
    <row r="150" spans="1:37" s="1" customFormat="1" hidden="1">
      <c r="A150" s="10"/>
      <c r="C150" s="2"/>
      <c r="D150" s="7"/>
      <c r="E150" s="7"/>
      <c r="F150" s="7"/>
      <c r="G150" s="10"/>
      <c r="X150" s="3"/>
      <c r="Y150" s="3"/>
      <c r="Z150" s="3"/>
      <c r="AA150" s="2"/>
      <c r="AB150" s="2"/>
      <c r="AC150" s="2"/>
      <c r="AD150" s="2"/>
      <c r="AE150" s="2"/>
      <c r="AF150" s="2"/>
      <c r="AG150" s="2"/>
      <c r="AH150" s="67"/>
      <c r="AI150" s="2"/>
      <c r="AJ150" s="2"/>
      <c r="AK150" s="2"/>
    </row>
    <row r="151" spans="1:37" s="1" customFormat="1" hidden="1">
      <c r="A151" s="10"/>
      <c r="C151" s="2"/>
      <c r="D151" s="7"/>
      <c r="E151" s="7"/>
      <c r="F151" s="7"/>
      <c r="G151" s="10"/>
      <c r="X151" s="3"/>
      <c r="Y151" s="3"/>
      <c r="Z151" s="3"/>
      <c r="AA151" s="2"/>
      <c r="AB151" s="2"/>
      <c r="AC151" s="2"/>
      <c r="AD151" s="2"/>
      <c r="AE151" s="2"/>
      <c r="AF151" s="2"/>
      <c r="AG151" s="2"/>
      <c r="AH151" s="67"/>
      <c r="AI151" s="2"/>
      <c r="AJ151" s="2"/>
      <c r="AK151" s="2"/>
    </row>
    <row r="152" spans="1:37" s="1" customFormat="1" hidden="1">
      <c r="A152" s="10"/>
      <c r="C152" s="2"/>
      <c r="D152" s="7"/>
      <c r="E152" s="7"/>
      <c r="F152" s="7"/>
      <c r="G152" s="10"/>
      <c r="X152" s="3"/>
      <c r="Y152" s="3"/>
      <c r="Z152" s="3"/>
      <c r="AA152" s="2"/>
      <c r="AB152" s="2"/>
      <c r="AC152" s="2"/>
      <c r="AD152" s="2"/>
      <c r="AE152" s="2"/>
      <c r="AF152" s="2"/>
      <c r="AG152" s="2"/>
      <c r="AH152" s="67"/>
      <c r="AI152" s="2"/>
      <c r="AJ152" s="2"/>
      <c r="AK152" s="2"/>
    </row>
    <row r="153" spans="1:37" s="1" customFormat="1" hidden="1">
      <c r="A153" s="10"/>
      <c r="C153" s="2"/>
      <c r="D153" s="7"/>
      <c r="E153" s="7"/>
      <c r="F153" s="7"/>
      <c r="G153" s="10"/>
      <c r="X153" s="3"/>
      <c r="Y153" s="3"/>
      <c r="Z153" s="3"/>
      <c r="AA153" s="2"/>
      <c r="AB153" s="2"/>
      <c r="AC153" s="2"/>
      <c r="AD153" s="2"/>
      <c r="AE153" s="2"/>
      <c r="AF153" s="2"/>
      <c r="AG153" s="2"/>
      <c r="AH153" s="67"/>
      <c r="AI153" s="2"/>
      <c r="AJ153" s="2"/>
      <c r="AK153" s="2"/>
    </row>
    <row r="154" spans="1:37" s="1" customFormat="1" hidden="1">
      <c r="A154" s="10"/>
      <c r="C154" s="2"/>
      <c r="D154" s="7"/>
      <c r="E154" s="7"/>
      <c r="F154" s="7"/>
      <c r="G154" s="10"/>
      <c r="X154" s="3"/>
      <c r="Y154" s="3"/>
      <c r="Z154" s="3"/>
      <c r="AA154" s="2"/>
      <c r="AB154" s="2"/>
      <c r="AC154" s="2"/>
      <c r="AD154" s="2"/>
      <c r="AE154" s="2"/>
      <c r="AF154" s="2"/>
      <c r="AG154" s="2"/>
      <c r="AH154" s="67"/>
      <c r="AI154" s="2"/>
      <c r="AJ154" s="2"/>
      <c r="AK154" s="2"/>
    </row>
    <row r="155" spans="1:37" s="1" customFormat="1" hidden="1">
      <c r="A155" s="10"/>
      <c r="C155" s="2"/>
      <c r="D155" s="7"/>
      <c r="E155" s="7"/>
      <c r="F155" s="7"/>
      <c r="G155" s="10"/>
      <c r="X155" s="3"/>
      <c r="Y155" s="3"/>
      <c r="Z155" s="3"/>
      <c r="AA155" s="2"/>
      <c r="AB155" s="2"/>
      <c r="AC155" s="2"/>
      <c r="AD155" s="2"/>
      <c r="AE155" s="2"/>
      <c r="AF155" s="2"/>
      <c r="AG155" s="2"/>
      <c r="AH155" s="67"/>
      <c r="AI155" s="2"/>
      <c r="AJ155" s="2"/>
      <c r="AK155" s="2"/>
    </row>
    <row r="156" spans="1:37" s="1" customFormat="1" hidden="1">
      <c r="A156" s="10"/>
      <c r="C156" s="2"/>
      <c r="D156" s="7"/>
      <c r="E156" s="7"/>
      <c r="F156" s="7"/>
      <c r="G156" s="10"/>
      <c r="X156" s="3"/>
      <c r="Y156" s="3"/>
      <c r="Z156" s="3"/>
      <c r="AA156" s="2"/>
      <c r="AB156" s="2"/>
      <c r="AC156" s="2"/>
      <c r="AD156" s="2"/>
      <c r="AE156" s="2"/>
      <c r="AF156" s="2"/>
      <c r="AG156" s="2"/>
      <c r="AH156" s="67"/>
      <c r="AI156" s="2"/>
      <c r="AJ156" s="2"/>
      <c r="AK156" s="2"/>
    </row>
    <row r="157" spans="1:37" s="1" customFormat="1" hidden="1">
      <c r="A157" s="10"/>
      <c r="C157" s="2"/>
      <c r="D157" s="7"/>
      <c r="E157" s="7"/>
      <c r="F157" s="7"/>
      <c r="G157" s="10"/>
      <c r="X157" s="3"/>
      <c r="Y157" s="3"/>
      <c r="Z157" s="3"/>
      <c r="AA157" s="2"/>
      <c r="AB157" s="2"/>
      <c r="AC157" s="2"/>
      <c r="AD157" s="2"/>
      <c r="AE157" s="2"/>
      <c r="AF157" s="2"/>
      <c r="AG157" s="2"/>
      <c r="AH157" s="67"/>
      <c r="AI157" s="2"/>
      <c r="AJ157" s="2"/>
      <c r="AK157" s="2"/>
    </row>
    <row r="158" spans="1:37" s="1" customFormat="1" hidden="1">
      <c r="A158" s="10"/>
      <c r="C158" s="2"/>
      <c r="D158" s="7"/>
      <c r="E158" s="7"/>
      <c r="F158" s="7"/>
      <c r="G158" s="10"/>
      <c r="X158" s="3"/>
      <c r="Y158" s="3"/>
      <c r="Z158" s="3"/>
      <c r="AA158" s="2"/>
      <c r="AB158" s="2"/>
      <c r="AC158" s="2"/>
      <c r="AD158" s="2"/>
      <c r="AE158" s="2"/>
      <c r="AF158" s="2"/>
      <c r="AG158" s="2"/>
      <c r="AH158" s="67"/>
      <c r="AI158" s="2"/>
      <c r="AJ158" s="2"/>
      <c r="AK158" s="2"/>
    </row>
    <row r="159" spans="1:37" s="1" customFormat="1" hidden="1">
      <c r="A159" s="10"/>
      <c r="C159" s="2"/>
      <c r="D159" s="7"/>
      <c r="E159" s="7"/>
      <c r="F159" s="7"/>
      <c r="G159" s="10"/>
      <c r="X159" s="3"/>
      <c r="Y159" s="3"/>
      <c r="Z159" s="3"/>
      <c r="AA159" s="2"/>
      <c r="AB159" s="2"/>
      <c r="AC159" s="2"/>
      <c r="AD159" s="2"/>
      <c r="AE159" s="2"/>
      <c r="AF159" s="2"/>
      <c r="AG159" s="2"/>
      <c r="AH159" s="67"/>
      <c r="AI159" s="2"/>
      <c r="AJ159" s="2"/>
      <c r="AK159" s="2"/>
    </row>
    <row r="160" spans="1:37" s="1" customFormat="1" hidden="1">
      <c r="A160" s="10"/>
      <c r="C160" s="2"/>
      <c r="D160" s="7"/>
      <c r="E160" s="7"/>
      <c r="F160" s="7"/>
      <c r="G160" s="10"/>
      <c r="X160" s="3"/>
      <c r="Y160" s="3"/>
      <c r="Z160" s="3"/>
      <c r="AA160" s="2"/>
      <c r="AB160" s="2"/>
      <c r="AC160" s="2"/>
      <c r="AD160" s="2"/>
      <c r="AE160" s="2"/>
      <c r="AF160" s="2"/>
      <c r="AG160" s="2"/>
      <c r="AH160" s="67"/>
      <c r="AI160" s="2"/>
      <c r="AJ160" s="2"/>
      <c r="AK160" s="2"/>
    </row>
    <row r="161" spans="1:37" s="1" customFormat="1" hidden="1">
      <c r="A161" s="10"/>
      <c r="C161" s="2"/>
      <c r="D161" s="7"/>
      <c r="E161" s="7"/>
      <c r="F161" s="7"/>
      <c r="G161" s="10"/>
      <c r="X161" s="3"/>
      <c r="Y161" s="3"/>
      <c r="Z161" s="3"/>
      <c r="AA161" s="2"/>
      <c r="AB161" s="2"/>
      <c r="AC161" s="2"/>
      <c r="AD161" s="2"/>
      <c r="AE161" s="2"/>
      <c r="AF161" s="2"/>
      <c r="AG161" s="2"/>
      <c r="AH161" s="67"/>
      <c r="AI161" s="2"/>
      <c r="AJ161" s="2"/>
      <c r="AK161" s="2"/>
    </row>
    <row r="162" spans="1:37" s="1" customFormat="1" hidden="1">
      <c r="A162" s="10"/>
      <c r="C162" s="2"/>
      <c r="D162" s="7"/>
      <c r="E162" s="7"/>
      <c r="F162" s="7"/>
      <c r="G162" s="10"/>
      <c r="X162" s="3"/>
      <c r="Y162" s="3"/>
      <c r="Z162" s="3"/>
      <c r="AA162" s="2"/>
      <c r="AB162" s="2"/>
      <c r="AC162" s="2"/>
      <c r="AD162" s="2"/>
      <c r="AE162" s="2"/>
      <c r="AF162" s="2"/>
      <c r="AG162" s="2"/>
      <c r="AH162" s="67"/>
      <c r="AI162" s="2"/>
      <c r="AJ162" s="2"/>
      <c r="AK162" s="2"/>
    </row>
    <row r="163" spans="1:37" s="1" customFormat="1" hidden="1">
      <c r="A163" s="10"/>
      <c r="C163" s="2"/>
      <c r="D163" s="7"/>
      <c r="E163" s="7"/>
      <c r="F163" s="7"/>
      <c r="G163" s="10"/>
      <c r="X163" s="3"/>
      <c r="Y163" s="3"/>
      <c r="Z163" s="3"/>
      <c r="AA163" s="2"/>
      <c r="AB163" s="2"/>
      <c r="AC163" s="2"/>
      <c r="AD163" s="2"/>
      <c r="AE163" s="2"/>
      <c r="AF163" s="2"/>
      <c r="AG163" s="2"/>
      <c r="AH163" s="67"/>
      <c r="AI163" s="2"/>
      <c r="AJ163" s="2"/>
      <c r="AK163" s="2"/>
    </row>
    <row r="164" spans="1:37" s="1" customFormat="1" hidden="1">
      <c r="A164" s="10"/>
      <c r="C164" s="2"/>
      <c r="D164" s="7"/>
      <c r="E164" s="7"/>
      <c r="F164" s="7"/>
      <c r="G164" s="10"/>
      <c r="X164" s="3"/>
      <c r="Y164" s="3"/>
      <c r="Z164" s="3"/>
      <c r="AA164" s="2"/>
      <c r="AB164" s="2"/>
      <c r="AC164" s="2"/>
      <c r="AD164" s="2"/>
      <c r="AE164" s="2"/>
      <c r="AF164" s="2"/>
      <c r="AG164" s="2"/>
      <c r="AH164" s="67"/>
      <c r="AI164" s="2"/>
      <c r="AJ164" s="2"/>
      <c r="AK164" s="2"/>
    </row>
    <row r="165" spans="1:37" s="1" customFormat="1" hidden="1">
      <c r="A165" s="10"/>
      <c r="C165" s="2"/>
      <c r="D165" s="7"/>
      <c r="E165" s="7"/>
      <c r="F165" s="7"/>
      <c r="G165" s="10"/>
      <c r="X165" s="3"/>
      <c r="Y165" s="3"/>
      <c r="Z165" s="3"/>
      <c r="AA165" s="2"/>
      <c r="AB165" s="2"/>
      <c r="AC165" s="2"/>
      <c r="AD165" s="2"/>
      <c r="AE165" s="2"/>
      <c r="AF165" s="2"/>
      <c r="AG165" s="2"/>
      <c r="AH165" s="67"/>
      <c r="AI165" s="2"/>
      <c r="AJ165" s="2"/>
      <c r="AK165" s="2"/>
    </row>
    <row r="166" spans="1:37" s="1" customFormat="1" hidden="1">
      <c r="A166" s="10"/>
      <c r="C166" s="2"/>
      <c r="D166" s="7"/>
      <c r="E166" s="7"/>
      <c r="F166" s="7"/>
      <c r="G166" s="10"/>
      <c r="X166" s="3"/>
      <c r="Y166" s="3"/>
      <c r="Z166" s="3"/>
      <c r="AA166" s="2"/>
      <c r="AB166" s="2"/>
      <c r="AC166" s="2"/>
      <c r="AD166" s="2"/>
      <c r="AE166" s="2"/>
      <c r="AF166" s="2"/>
      <c r="AG166" s="2"/>
      <c r="AH166" s="67"/>
      <c r="AI166" s="2"/>
      <c r="AJ166" s="2"/>
      <c r="AK166" s="2"/>
    </row>
    <row r="167" spans="1:37" s="1" customFormat="1" hidden="1">
      <c r="A167" s="10"/>
      <c r="C167" s="2"/>
      <c r="D167" s="7"/>
      <c r="E167" s="7"/>
      <c r="F167" s="7"/>
      <c r="G167" s="10"/>
      <c r="X167" s="3"/>
      <c r="Y167" s="3"/>
      <c r="Z167" s="3"/>
      <c r="AA167" s="2"/>
      <c r="AB167" s="2"/>
      <c r="AC167" s="2"/>
      <c r="AD167" s="2"/>
      <c r="AE167" s="2"/>
      <c r="AF167" s="2"/>
      <c r="AG167" s="2"/>
      <c r="AH167" s="67"/>
      <c r="AI167" s="2"/>
      <c r="AJ167" s="2"/>
      <c r="AK167" s="2"/>
    </row>
    <row r="168" spans="1:37" s="1" customFormat="1" hidden="1">
      <c r="A168" s="10"/>
      <c r="C168" s="2"/>
      <c r="D168" s="7"/>
      <c r="E168" s="7"/>
      <c r="F168" s="7"/>
      <c r="G168" s="10"/>
      <c r="X168" s="3"/>
      <c r="Y168" s="3"/>
      <c r="Z168" s="3"/>
      <c r="AA168" s="2"/>
      <c r="AB168" s="2"/>
      <c r="AC168" s="2"/>
      <c r="AD168" s="2"/>
      <c r="AE168" s="2"/>
      <c r="AF168" s="2"/>
      <c r="AG168" s="2"/>
      <c r="AH168" s="67"/>
      <c r="AI168" s="2"/>
      <c r="AJ168" s="2"/>
      <c r="AK168" s="2"/>
    </row>
    <row r="169" spans="1:37" s="1" customFormat="1" hidden="1">
      <c r="A169" s="10"/>
      <c r="C169" s="2"/>
      <c r="D169" s="7"/>
      <c r="E169" s="7"/>
      <c r="F169" s="7"/>
      <c r="G169" s="10"/>
      <c r="X169" s="3"/>
      <c r="Y169" s="3"/>
      <c r="Z169" s="3"/>
      <c r="AA169" s="2"/>
      <c r="AB169" s="2"/>
      <c r="AC169" s="2"/>
      <c r="AD169" s="2"/>
      <c r="AE169" s="2"/>
      <c r="AF169" s="2"/>
      <c r="AG169" s="2"/>
      <c r="AH169" s="67"/>
      <c r="AI169" s="2"/>
      <c r="AJ169" s="2"/>
      <c r="AK169" s="2"/>
    </row>
    <row r="170" spans="1:37" s="1" customFormat="1" hidden="1">
      <c r="A170" s="10"/>
      <c r="C170" s="2"/>
      <c r="D170" s="7"/>
      <c r="E170" s="7"/>
      <c r="F170" s="7"/>
      <c r="G170" s="10"/>
      <c r="X170" s="3"/>
      <c r="Y170" s="3"/>
      <c r="Z170" s="3"/>
      <c r="AA170" s="2"/>
      <c r="AB170" s="2"/>
      <c r="AC170" s="2"/>
      <c r="AD170" s="2"/>
      <c r="AE170" s="2"/>
      <c r="AF170" s="2"/>
      <c r="AG170" s="2"/>
      <c r="AH170" s="67"/>
      <c r="AI170" s="2"/>
      <c r="AJ170" s="2"/>
      <c r="AK170" s="2"/>
    </row>
    <row r="171" spans="1:37" s="1" customFormat="1" hidden="1">
      <c r="A171" s="10"/>
      <c r="C171" s="2"/>
      <c r="D171" s="7"/>
      <c r="E171" s="7"/>
      <c r="F171" s="7"/>
      <c r="G171" s="10"/>
      <c r="X171" s="3"/>
      <c r="Y171" s="3"/>
      <c r="Z171" s="3"/>
      <c r="AA171" s="2"/>
      <c r="AB171" s="2"/>
      <c r="AC171" s="2"/>
      <c r="AD171" s="2"/>
      <c r="AE171" s="2"/>
      <c r="AF171" s="2"/>
      <c r="AG171" s="2"/>
      <c r="AH171" s="67"/>
      <c r="AI171" s="2"/>
      <c r="AJ171" s="2"/>
      <c r="AK171" s="2"/>
    </row>
    <row r="172" spans="1:37" s="1" customFormat="1" hidden="1">
      <c r="A172" s="10"/>
      <c r="C172" s="2"/>
      <c r="D172" s="7"/>
      <c r="E172" s="7"/>
      <c r="F172" s="7"/>
      <c r="G172" s="10"/>
      <c r="X172" s="3"/>
      <c r="Y172" s="3"/>
      <c r="Z172" s="3"/>
      <c r="AA172" s="2"/>
      <c r="AB172" s="2"/>
      <c r="AC172" s="2"/>
      <c r="AD172" s="2"/>
      <c r="AE172" s="2"/>
      <c r="AF172" s="2"/>
      <c r="AG172" s="2"/>
      <c r="AH172" s="67"/>
      <c r="AI172" s="2"/>
      <c r="AJ172" s="2"/>
      <c r="AK172" s="2"/>
    </row>
    <row r="173" spans="1:37" s="1" customFormat="1" hidden="1">
      <c r="A173" s="10"/>
      <c r="C173" s="2"/>
      <c r="D173" s="7"/>
      <c r="E173" s="7"/>
      <c r="F173" s="7"/>
      <c r="G173" s="10"/>
      <c r="X173" s="3"/>
      <c r="Y173" s="3"/>
      <c r="Z173" s="3"/>
      <c r="AA173" s="2"/>
      <c r="AB173" s="2"/>
      <c r="AC173" s="2"/>
      <c r="AD173" s="2"/>
      <c r="AE173" s="2"/>
      <c r="AF173" s="2"/>
      <c r="AG173" s="2"/>
      <c r="AH173" s="67"/>
      <c r="AI173" s="2"/>
      <c r="AJ173" s="2"/>
      <c r="AK173" s="2"/>
    </row>
    <row r="174" spans="1:37" s="1" customFormat="1" hidden="1">
      <c r="A174" s="10"/>
      <c r="C174" s="2"/>
      <c r="D174" s="7"/>
      <c r="E174" s="7"/>
      <c r="F174" s="7"/>
      <c r="G174" s="10"/>
      <c r="X174" s="3"/>
      <c r="Y174" s="3"/>
      <c r="Z174" s="3"/>
      <c r="AA174" s="2"/>
      <c r="AB174" s="2"/>
      <c r="AC174" s="2"/>
      <c r="AD174" s="2"/>
      <c r="AE174" s="2"/>
      <c r="AF174" s="2"/>
      <c r="AG174" s="2"/>
      <c r="AH174" s="67"/>
      <c r="AI174" s="2"/>
      <c r="AJ174" s="2"/>
      <c r="AK174" s="2"/>
    </row>
    <row r="175" spans="1:37" s="1" customFormat="1" hidden="1">
      <c r="A175" s="10"/>
      <c r="C175" s="2"/>
      <c r="D175" s="7"/>
      <c r="E175" s="7"/>
      <c r="F175" s="7"/>
      <c r="G175" s="10"/>
      <c r="X175" s="3"/>
      <c r="Y175" s="3"/>
      <c r="Z175" s="3"/>
      <c r="AA175" s="2"/>
      <c r="AB175" s="2"/>
      <c r="AC175" s="2"/>
      <c r="AD175" s="2"/>
      <c r="AE175" s="2"/>
      <c r="AF175" s="2"/>
      <c r="AG175" s="2"/>
      <c r="AH175" s="67"/>
      <c r="AI175" s="2"/>
      <c r="AJ175" s="2"/>
      <c r="AK175" s="2"/>
    </row>
    <row r="176" spans="1:37" s="1" customFormat="1" hidden="1">
      <c r="A176" s="10"/>
      <c r="C176" s="2"/>
      <c r="D176" s="7"/>
      <c r="E176" s="7"/>
      <c r="F176" s="7"/>
      <c r="G176" s="10"/>
      <c r="X176" s="3"/>
      <c r="Y176" s="3"/>
      <c r="Z176" s="3"/>
      <c r="AA176" s="2"/>
      <c r="AB176" s="2"/>
      <c r="AC176" s="2"/>
      <c r="AD176" s="2"/>
      <c r="AE176" s="2"/>
      <c r="AF176" s="2"/>
      <c r="AG176" s="2"/>
      <c r="AH176" s="67"/>
      <c r="AI176" s="2"/>
      <c r="AJ176" s="2"/>
      <c r="AK176" s="2"/>
    </row>
    <row r="177" spans="1:37" s="1" customFormat="1" hidden="1">
      <c r="A177" s="10"/>
      <c r="C177" s="2"/>
      <c r="D177" s="7"/>
      <c r="E177" s="7"/>
      <c r="F177" s="7"/>
      <c r="G177" s="10"/>
      <c r="X177" s="3"/>
      <c r="Y177" s="3"/>
      <c r="Z177" s="3"/>
      <c r="AA177" s="2"/>
      <c r="AB177" s="2"/>
      <c r="AC177" s="2"/>
      <c r="AD177" s="2"/>
      <c r="AE177" s="2"/>
      <c r="AF177" s="2"/>
      <c r="AG177" s="2"/>
      <c r="AH177" s="67"/>
      <c r="AI177" s="2"/>
      <c r="AJ177" s="2"/>
      <c r="AK177" s="2"/>
    </row>
    <row r="178" spans="1:37" s="1" customFormat="1" hidden="1">
      <c r="A178" s="10"/>
      <c r="C178" s="2"/>
      <c r="D178" s="7"/>
      <c r="E178" s="7"/>
      <c r="F178" s="7"/>
      <c r="G178" s="10"/>
      <c r="X178" s="3"/>
      <c r="Y178" s="3"/>
      <c r="Z178" s="3"/>
      <c r="AA178" s="2"/>
      <c r="AB178" s="2"/>
      <c r="AC178" s="2"/>
      <c r="AD178" s="2"/>
      <c r="AE178" s="2"/>
      <c r="AF178" s="2"/>
      <c r="AG178" s="2"/>
      <c r="AH178" s="67"/>
      <c r="AI178" s="2"/>
      <c r="AJ178" s="2"/>
      <c r="AK178" s="2"/>
    </row>
    <row r="179" spans="1:37" s="1" customFormat="1" hidden="1">
      <c r="A179" s="10"/>
      <c r="C179" s="2"/>
      <c r="D179" s="7"/>
      <c r="E179" s="7"/>
      <c r="F179" s="7"/>
      <c r="G179" s="10"/>
      <c r="X179" s="3"/>
      <c r="Y179" s="3"/>
      <c r="Z179" s="3"/>
      <c r="AA179" s="2"/>
      <c r="AB179" s="2"/>
      <c r="AC179" s="2"/>
      <c r="AD179" s="2"/>
      <c r="AE179" s="2"/>
      <c r="AF179" s="2"/>
      <c r="AG179" s="2"/>
      <c r="AH179" s="67"/>
      <c r="AI179" s="2"/>
      <c r="AJ179" s="2"/>
      <c r="AK179" s="2"/>
    </row>
    <row r="180" spans="1:37" s="1" customFormat="1" hidden="1">
      <c r="A180" s="10"/>
      <c r="C180" s="2"/>
      <c r="D180" s="7"/>
      <c r="E180" s="7"/>
      <c r="F180" s="7"/>
      <c r="G180" s="10"/>
      <c r="X180" s="3"/>
      <c r="Y180" s="3"/>
      <c r="Z180" s="3"/>
      <c r="AA180" s="2"/>
      <c r="AB180" s="2"/>
      <c r="AC180" s="2"/>
      <c r="AD180" s="2"/>
      <c r="AE180" s="2"/>
      <c r="AF180" s="2"/>
      <c r="AG180" s="2"/>
      <c r="AH180" s="67"/>
      <c r="AI180" s="2"/>
      <c r="AJ180" s="2"/>
      <c r="AK180" s="2"/>
    </row>
    <row r="181" spans="1:37" s="1" customFormat="1" hidden="1">
      <c r="A181" s="10"/>
      <c r="C181" s="2"/>
      <c r="D181" s="7"/>
      <c r="E181" s="7"/>
      <c r="F181" s="7"/>
      <c r="G181" s="10"/>
      <c r="X181" s="3"/>
      <c r="Y181" s="3"/>
      <c r="Z181" s="3"/>
      <c r="AA181" s="2"/>
      <c r="AB181" s="2"/>
      <c r="AC181" s="2"/>
      <c r="AD181" s="2"/>
      <c r="AE181" s="2"/>
      <c r="AF181" s="2"/>
      <c r="AG181" s="2"/>
      <c r="AH181" s="67"/>
      <c r="AI181" s="2"/>
      <c r="AJ181" s="2"/>
      <c r="AK181" s="2"/>
    </row>
    <row r="182" spans="1:37" s="1" customFormat="1" hidden="1">
      <c r="A182" s="10"/>
      <c r="C182" s="2"/>
      <c r="D182" s="7"/>
      <c r="E182" s="7"/>
      <c r="F182" s="7"/>
      <c r="G182" s="10"/>
      <c r="X182" s="3"/>
      <c r="Y182" s="3"/>
      <c r="Z182" s="3"/>
      <c r="AA182" s="2"/>
      <c r="AB182" s="2"/>
      <c r="AC182" s="2"/>
      <c r="AD182" s="2"/>
      <c r="AE182" s="2"/>
      <c r="AF182" s="2"/>
      <c r="AG182" s="2"/>
      <c r="AH182" s="67"/>
      <c r="AI182" s="2"/>
      <c r="AJ182" s="2"/>
      <c r="AK182" s="2"/>
    </row>
    <row r="183" spans="1:37" s="1" customFormat="1" hidden="1">
      <c r="A183" s="10"/>
      <c r="C183" s="2"/>
      <c r="D183" s="7"/>
      <c r="E183" s="7"/>
      <c r="F183" s="7"/>
      <c r="G183" s="10"/>
      <c r="X183" s="3"/>
      <c r="Y183" s="3"/>
      <c r="Z183" s="3"/>
      <c r="AA183" s="2"/>
      <c r="AB183" s="2"/>
      <c r="AC183" s="2"/>
      <c r="AD183" s="2"/>
      <c r="AE183" s="2"/>
      <c r="AF183" s="2"/>
      <c r="AG183" s="2"/>
      <c r="AH183" s="67"/>
      <c r="AI183" s="2"/>
      <c r="AJ183" s="2"/>
      <c r="AK183" s="2"/>
    </row>
    <row r="184" spans="1:37" s="1" customFormat="1" hidden="1">
      <c r="A184" s="10"/>
      <c r="C184" s="2"/>
      <c r="D184" s="7"/>
      <c r="E184" s="7"/>
      <c r="F184" s="7"/>
      <c r="G184" s="10"/>
      <c r="X184" s="3"/>
      <c r="Y184" s="3"/>
      <c r="Z184" s="3"/>
      <c r="AA184" s="2"/>
      <c r="AB184" s="2"/>
      <c r="AC184" s="2"/>
      <c r="AD184" s="2"/>
      <c r="AE184" s="2"/>
      <c r="AF184" s="2"/>
      <c r="AG184" s="2"/>
      <c r="AH184" s="67"/>
      <c r="AI184" s="2"/>
      <c r="AJ184" s="2"/>
      <c r="AK184" s="2"/>
    </row>
    <row r="185" spans="1:37" s="1" customFormat="1" hidden="1">
      <c r="A185" s="10"/>
      <c r="C185" s="2"/>
      <c r="D185" s="7"/>
      <c r="E185" s="7"/>
      <c r="F185" s="7"/>
      <c r="G185" s="10"/>
      <c r="X185" s="3"/>
      <c r="Y185" s="3"/>
      <c r="Z185" s="3"/>
      <c r="AA185" s="2"/>
      <c r="AB185" s="2"/>
      <c r="AC185" s="2"/>
      <c r="AD185" s="2"/>
      <c r="AE185" s="2"/>
      <c r="AF185" s="2"/>
      <c r="AG185" s="2"/>
      <c r="AH185" s="67"/>
      <c r="AI185" s="2"/>
      <c r="AJ185" s="2"/>
      <c r="AK185" s="2"/>
    </row>
    <row r="186" spans="1:37" s="1" customFormat="1" hidden="1">
      <c r="A186" s="10"/>
      <c r="C186" s="2"/>
      <c r="D186" s="7"/>
      <c r="E186" s="7"/>
      <c r="F186" s="7"/>
      <c r="G186" s="10"/>
      <c r="X186" s="3"/>
      <c r="Y186" s="3"/>
      <c r="Z186" s="3"/>
      <c r="AA186" s="2"/>
      <c r="AB186" s="2"/>
      <c r="AC186" s="2"/>
      <c r="AD186" s="2"/>
      <c r="AE186" s="2"/>
      <c r="AF186" s="2"/>
      <c r="AG186" s="2"/>
      <c r="AH186" s="67"/>
      <c r="AI186" s="2"/>
      <c r="AJ186" s="2"/>
      <c r="AK186" s="2"/>
    </row>
    <row r="187" spans="1:37" s="1" customFormat="1" hidden="1">
      <c r="A187" s="10"/>
      <c r="C187" s="2"/>
      <c r="D187" s="7"/>
      <c r="E187" s="7"/>
      <c r="F187" s="7"/>
      <c r="G187" s="10"/>
      <c r="X187" s="3"/>
      <c r="Y187" s="3"/>
      <c r="Z187" s="3"/>
      <c r="AA187" s="2"/>
      <c r="AB187" s="2"/>
      <c r="AC187" s="2"/>
      <c r="AD187" s="2"/>
      <c r="AE187" s="2"/>
      <c r="AF187" s="2"/>
      <c r="AG187" s="2"/>
      <c r="AH187" s="67"/>
      <c r="AI187" s="2"/>
      <c r="AJ187" s="2"/>
      <c r="AK187" s="2"/>
    </row>
    <row r="188" spans="1:37" s="1" customFormat="1" hidden="1">
      <c r="A188" s="10"/>
      <c r="C188" s="2"/>
      <c r="D188" s="7"/>
      <c r="E188" s="7"/>
      <c r="F188" s="7"/>
      <c r="G188" s="10"/>
      <c r="X188" s="3"/>
      <c r="Y188" s="3"/>
      <c r="Z188" s="3"/>
      <c r="AA188" s="2"/>
      <c r="AB188" s="2"/>
      <c r="AC188" s="2"/>
      <c r="AD188" s="2"/>
      <c r="AE188" s="2"/>
      <c r="AF188" s="2"/>
      <c r="AG188" s="2"/>
      <c r="AH188" s="67"/>
      <c r="AI188" s="2"/>
      <c r="AJ188" s="2"/>
      <c r="AK188" s="2"/>
    </row>
    <row r="189" spans="1:37" s="1" customFormat="1" hidden="1">
      <c r="A189" s="10"/>
      <c r="C189" s="2"/>
      <c r="D189" s="7"/>
      <c r="E189" s="7"/>
      <c r="F189" s="7"/>
      <c r="G189" s="10"/>
      <c r="X189" s="3"/>
      <c r="Y189" s="3"/>
      <c r="Z189" s="3"/>
      <c r="AA189" s="2"/>
      <c r="AB189" s="2"/>
      <c r="AC189" s="2"/>
      <c r="AD189" s="2"/>
      <c r="AE189" s="2"/>
      <c r="AF189" s="2"/>
      <c r="AG189" s="2"/>
      <c r="AH189" s="67"/>
      <c r="AI189" s="2"/>
      <c r="AJ189" s="2"/>
      <c r="AK189" s="2"/>
    </row>
    <row r="190" spans="1:37" s="1" customFormat="1" hidden="1">
      <c r="A190" s="10"/>
      <c r="C190" s="2"/>
      <c r="D190" s="7"/>
      <c r="E190" s="7"/>
      <c r="F190" s="7"/>
      <c r="G190" s="10"/>
      <c r="X190" s="3"/>
      <c r="Y190" s="3"/>
      <c r="Z190" s="3"/>
      <c r="AA190" s="2"/>
      <c r="AB190" s="2"/>
      <c r="AC190" s="2"/>
      <c r="AD190" s="2"/>
      <c r="AE190" s="2"/>
      <c r="AF190" s="2"/>
      <c r="AG190" s="2"/>
      <c r="AH190" s="67"/>
      <c r="AI190" s="2"/>
      <c r="AJ190" s="2"/>
      <c r="AK190" s="2"/>
    </row>
    <row r="191" spans="1:37" s="1" customFormat="1" hidden="1">
      <c r="A191" s="10"/>
      <c r="C191" s="2"/>
      <c r="D191" s="7"/>
      <c r="E191" s="7"/>
      <c r="F191" s="7"/>
      <c r="G191" s="10"/>
      <c r="X191" s="3"/>
      <c r="Y191" s="3"/>
      <c r="Z191" s="3"/>
      <c r="AA191" s="2"/>
      <c r="AB191" s="2"/>
      <c r="AC191" s="2"/>
      <c r="AD191" s="2"/>
      <c r="AE191" s="2"/>
      <c r="AF191" s="2"/>
      <c r="AG191" s="2"/>
      <c r="AH191" s="67"/>
      <c r="AI191" s="2"/>
      <c r="AJ191" s="2"/>
      <c r="AK191" s="2"/>
    </row>
    <row r="192" spans="1:37" s="1" customFormat="1" hidden="1">
      <c r="A192" s="10"/>
      <c r="C192" s="2"/>
      <c r="D192" s="7"/>
      <c r="E192" s="7"/>
      <c r="F192" s="7"/>
      <c r="G192" s="10"/>
      <c r="X192" s="3"/>
      <c r="Y192" s="3"/>
      <c r="Z192" s="3"/>
      <c r="AA192" s="2"/>
      <c r="AB192" s="2"/>
      <c r="AC192" s="2"/>
      <c r="AD192" s="2"/>
      <c r="AE192" s="2"/>
      <c r="AF192" s="2"/>
      <c r="AG192" s="2"/>
      <c r="AH192" s="67"/>
      <c r="AI192" s="2"/>
      <c r="AJ192" s="2"/>
      <c r="AK192" s="2"/>
    </row>
    <row r="193" spans="1:37" s="1" customFormat="1" hidden="1">
      <c r="A193" s="10"/>
      <c r="C193" s="2"/>
      <c r="D193" s="7"/>
      <c r="E193" s="7"/>
      <c r="F193" s="7"/>
      <c r="G193" s="10"/>
      <c r="X193" s="3"/>
      <c r="Y193" s="3"/>
      <c r="Z193" s="3"/>
      <c r="AA193" s="2"/>
      <c r="AB193" s="2"/>
      <c r="AC193" s="2"/>
      <c r="AD193" s="2"/>
      <c r="AE193" s="2"/>
      <c r="AF193" s="2"/>
      <c r="AG193" s="2"/>
      <c r="AH193" s="67"/>
      <c r="AI193" s="2"/>
      <c r="AJ193" s="2"/>
      <c r="AK193" s="2"/>
    </row>
    <row r="194" spans="1:37" s="1" customFormat="1" hidden="1">
      <c r="A194" s="10"/>
      <c r="C194" s="2"/>
      <c r="D194" s="7"/>
      <c r="E194" s="7"/>
      <c r="F194" s="7"/>
      <c r="G194" s="10"/>
      <c r="X194" s="3"/>
      <c r="Y194" s="3"/>
      <c r="Z194" s="3"/>
      <c r="AA194" s="2"/>
      <c r="AB194" s="2"/>
      <c r="AC194" s="2"/>
      <c r="AD194" s="2"/>
      <c r="AE194" s="2"/>
      <c r="AF194" s="2"/>
      <c r="AG194" s="2"/>
      <c r="AH194" s="67"/>
      <c r="AI194" s="2"/>
      <c r="AJ194" s="2"/>
      <c r="AK194" s="2"/>
    </row>
    <row r="195" spans="1:37" s="1" customFormat="1" hidden="1">
      <c r="A195" s="10"/>
      <c r="C195" s="2"/>
      <c r="D195" s="7"/>
      <c r="E195" s="7"/>
      <c r="F195" s="7"/>
      <c r="G195" s="10"/>
      <c r="X195" s="3"/>
      <c r="Y195" s="3"/>
      <c r="Z195" s="3"/>
      <c r="AA195" s="2"/>
      <c r="AB195" s="2"/>
      <c r="AC195" s="2"/>
      <c r="AD195" s="2"/>
      <c r="AE195" s="2"/>
      <c r="AF195" s="2"/>
      <c r="AG195" s="2"/>
      <c r="AH195" s="67"/>
      <c r="AI195" s="2"/>
      <c r="AJ195" s="2"/>
      <c r="AK195" s="2"/>
    </row>
    <row r="196" spans="1:37" s="1" customFormat="1" hidden="1">
      <c r="A196" s="10"/>
      <c r="C196" s="2"/>
      <c r="D196" s="7"/>
      <c r="E196" s="7"/>
      <c r="F196" s="7"/>
      <c r="G196" s="10"/>
      <c r="X196" s="3"/>
      <c r="Y196" s="3"/>
      <c r="Z196" s="3"/>
      <c r="AA196" s="2"/>
      <c r="AB196" s="2"/>
      <c r="AC196" s="2"/>
      <c r="AD196" s="2"/>
      <c r="AE196" s="2"/>
      <c r="AF196" s="2"/>
      <c r="AG196" s="2"/>
      <c r="AH196" s="67"/>
      <c r="AI196" s="2"/>
      <c r="AJ196" s="2"/>
      <c r="AK196" s="2"/>
    </row>
    <row r="197" spans="1:37" s="1" customFormat="1" hidden="1">
      <c r="A197" s="10"/>
      <c r="C197" s="2"/>
      <c r="D197" s="7"/>
      <c r="E197" s="7"/>
      <c r="F197" s="7"/>
      <c r="G197" s="10"/>
      <c r="X197" s="3"/>
      <c r="Y197" s="3"/>
      <c r="Z197" s="3"/>
      <c r="AA197" s="2"/>
      <c r="AB197" s="2"/>
      <c r="AC197" s="2"/>
      <c r="AD197" s="2"/>
      <c r="AE197" s="2"/>
      <c r="AF197" s="2"/>
      <c r="AG197" s="2"/>
      <c r="AH197" s="67"/>
      <c r="AI197" s="2"/>
      <c r="AJ197" s="2"/>
      <c r="AK197" s="2"/>
    </row>
    <row r="198" spans="1:37" s="1" customFormat="1" hidden="1">
      <c r="A198" s="10"/>
      <c r="C198" s="2"/>
      <c r="D198" s="7"/>
      <c r="E198" s="7"/>
      <c r="F198" s="7"/>
      <c r="G198" s="10"/>
      <c r="X198" s="3"/>
      <c r="Y198" s="3"/>
      <c r="Z198" s="3"/>
      <c r="AA198" s="2"/>
      <c r="AB198" s="2"/>
      <c r="AC198" s="2"/>
      <c r="AD198" s="2"/>
      <c r="AE198" s="2"/>
      <c r="AF198" s="2"/>
      <c r="AG198" s="2"/>
      <c r="AH198" s="67"/>
      <c r="AI198" s="2"/>
      <c r="AJ198" s="2"/>
      <c r="AK198" s="2"/>
    </row>
    <row r="199" spans="1:37" s="1" customFormat="1" hidden="1">
      <c r="A199" s="10"/>
      <c r="C199" s="2"/>
      <c r="D199" s="7"/>
      <c r="E199" s="7"/>
      <c r="F199" s="7"/>
      <c r="G199" s="10"/>
      <c r="X199" s="3"/>
      <c r="Y199" s="3"/>
      <c r="Z199" s="3"/>
      <c r="AA199" s="2"/>
      <c r="AB199" s="2"/>
      <c r="AC199" s="2"/>
      <c r="AD199" s="2"/>
      <c r="AE199" s="2"/>
      <c r="AF199" s="2"/>
      <c r="AG199" s="2"/>
      <c r="AH199" s="67"/>
      <c r="AI199" s="2"/>
      <c r="AJ199" s="2"/>
      <c r="AK199" s="2"/>
    </row>
    <row r="200" spans="1:37" s="1" customFormat="1" hidden="1">
      <c r="A200" s="10"/>
      <c r="C200" s="2"/>
      <c r="D200" s="7"/>
      <c r="E200" s="7"/>
      <c r="F200" s="7"/>
      <c r="G200" s="10"/>
      <c r="X200" s="3"/>
      <c r="Y200" s="3"/>
      <c r="Z200" s="3"/>
      <c r="AA200" s="2"/>
      <c r="AB200" s="2"/>
      <c r="AC200" s="2"/>
      <c r="AD200" s="2"/>
      <c r="AE200" s="2"/>
      <c r="AF200" s="2"/>
      <c r="AG200" s="2"/>
      <c r="AH200" s="67"/>
      <c r="AI200" s="2"/>
      <c r="AJ200" s="2"/>
      <c r="AK200" s="2"/>
    </row>
    <row r="201" spans="1:37" s="1" customFormat="1" hidden="1">
      <c r="A201" s="10"/>
      <c r="C201" s="2"/>
      <c r="D201" s="7"/>
      <c r="E201" s="7"/>
      <c r="F201" s="7"/>
      <c r="G201" s="10"/>
      <c r="X201" s="3"/>
      <c r="Y201" s="3"/>
      <c r="Z201" s="3"/>
      <c r="AA201" s="2"/>
      <c r="AB201" s="2"/>
      <c r="AC201" s="2"/>
      <c r="AD201" s="2"/>
      <c r="AE201" s="2"/>
      <c r="AF201" s="2"/>
      <c r="AG201" s="2"/>
      <c r="AH201" s="67"/>
      <c r="AI201" s="2"/>
      <c r="AJ201" s="2"/>
      <c r="AK201" s="2"/>
    </row>
    <row r="202" spans="1:37" s="1" customFormat="1" hidden="1">
      <c r="A202" s="10"/>
      <c r="C202" s="2"/>
      <c r="D202" s="7"/>
      <c r="E202" s="7"/>
      <c r="F202" s="7"/>
      <c r="G202" s="10"/>
      <c r="X202" s="3"/>
      <c r="Y202" s="3"/>
      <c r="Z202" s="3"/>
      <c r="AA202" s="2"/>
      <c r="AB202" s="2"/>
      <c r="AC202" s="2"/>
      <c r="AD202" s="2"/>
      <c r="AE202" s="2"/>
      <c r="AF202" s="2"/>
      <c r="AG202" s="2"/>
      <c r="AH202" s="67"/>
      <c r="AI202" s="2"/>
      <c r="AJ202" s="2"/>
      <c r="AK202" s="2"/>
    </row>
    <row r="203" spans="1:37" s="1" customFormat="1" hidden="1">
      <c r="A203" s="10"/>
      <c r="C203" s="2"/>
      <c r="D203" s="7"/>
      <c r="E203" s="7"/>
      <c r="F203" s="7"/>
      <c r="G203" s="10"/>
      <c r="X203" s="3"/>
      <c r="Y203" s="3"/>
      <c r="Z203" s="3"/>
      <c r="AA203" s="2"/>
      <c r="AB203" s="2"/>
      <c r="AC203" s="2"/>
      <c r="AD203" s="2"/>
      <c r="AE203" s="2"/>
      <c r="AF203" s="2"/>
      <c r="AG203" s="2"/>
      <c r="AH203" s="67"/>
      <c r="AI203" s="2"/>
      <c r="AJ203" s="2"/>
      <c r="AK203" s="2"/>
    </row>
    <row r="204" spans="1:37" s="1" customFormat="1" hidden="1">
      <c r="A204" s="10"/>
      <c r="C204" s="2"/>
      <c r="D204" s="7"/>
      <c r="E204" s="7"/>
      <c r="F204" s="7"/>
      <c r="G204" s="10"/>
      <c r="X204" s="3"/>
      <c r="Y204" s="3"/>
      <c r="Z204" s="3"/>
      <c r="AA204" s="2"/>
      <c r="AB204" s="2"/>
      <c r="AC204" s="2"/>
      <c r="AD204" s="2"/>
      <c r="AE204" s="2"/>
      <c r="AF204" s="2"/>
      <c r="AG204" s="2"/>
      <c r="AH204" s="67"/>
      <c r="AI204" s="2"/>
      <c r="AJ204" s="2"/>
      <c r="AK204" s="2"/>
    </row>
    <row r="205" spans="1:37" s="1" customFormat="1" hidden="1">
      <c r="A205" s="10"/>
      <c r="C205" s="2"/>
      <c r="D205" s="7"/>
      <c r="E205" s="7"/>
      <c r="F205" s="7"/>
      <c r="G205" s="10"/>
      <c r="X205" s="3"/>
      <c r="Y205" s="3"/>
      <c r="Z205" s="3"/>
      <c r="AA205" s="2"/>
      <c r="AB205" s="2"/>
      <c r="AC205" s="2"/>
      <c r="AD205" s="2"/>
      <c r="AE205" s="2"/>
      <c r="AF205" s="2"/>
      <c r="AG205" s="2"/>
      <c r="AH205" s="67"/>
      <c r="AI205" s="2"/>
      <c r="AJ205" s="2"/>
      <c r="AK205" s="2"/>
    </row>
    <row r="206" spans="1:37" s="1" customFormat="1" hidden="1">
      <c r="A206" s="10"/>
      <c r="C206" s="2"/>
      <c r="D206" s="7"/>
      <c r="E206" s="7"/>
      <c r="F206" s="7"/>
      <c r="G206" s="10"/>
      <c r="X206" s="3"/>
      <c r="Y206" s="3"/>
      <c r="Z206" s="3"/>
      <c r="AA206" s="2"/>
      <c r="AB206" s="2"/>
      <c r="AC206" s="2"/>
      <c r="AD206" s="2"/>
      <c r="AE206" s="2"/>
      <c r="AF206" s="2"/>
      <c r="AG206" s="2"/>
      <c r="AH206" s="67"/>
      <c r="AI206" s="2"/>
      <c r="AJ206" s="2"/>
      <c r="AK206" s="2"/>
    </row>
    <row r="207" spans="1:37" s="1" customFormat="1" hidden="1">
      <c r="A207" s="10"/>
      <c r="C207" s="2"/>
      <c r="D207" s="7"/>
      <c r="E207" s="7"/>
      <c r="F207" s="7"/>
      <c r="G207" s="10"/>
      <c r="X207" s="3"/>
      <c r="Y207" s="3"/>
      <c r="Z207" s="3"/>
      <c r="AA207" s="2"/>
      <c r="AB207" s="2"/>
      <c r="AC207" s="2"/>
      <c r="AD207" s="2"/>
      <c r="AE207" s="2"/>
      <c r="AF207" s="2"/>
      <c r="AG207" s="2"/>
      <c r="AH207" s="67"/>
      <c r="AI207" s="2"/>
      <c r="AJ207" s="2"/>
      <c r="AK207" s="2"/>
    </row>
    <row r="208" spans="1:37" s="1" customFormat="1" hidden="1">
      <c r="A208" s="10"/>
      <c r="C208" s="2"/>
      <c r="D208" s="7"/>
      <c r="E208" s="7"/>
      <c r="F208" s="7"/>
      <c r="G208" s="10"/>
      <c r="X208" s="3"/>
      <c r="Y208" s="3"/>
      <c r="Z208" s="3"/>
      <c r="AA208" s="2"/>
      <c r="AB208" s="2"/>
      <c r="AC208" s="2"/>
      <c r="AD208" s="2"/>
      <c r="AE208" s="2"/>
      <c r="AF208" s="2"/>
      <c r="AG208" s="2"/>
      <c r="AH208" s="67"/>
      <c r="AI208" s="2"/>
      <c r="AJ208" s="2"/>
      <c r="AK208" s="2"/>
    </row>
    <row r="209" spans="1:37" s="1" customFormat="1" hidden="1">
      <c r="A209" s="10"/>
      <c r="C209" s="2"/>
      <c r="D209" s="7"/>
      <c r="E209" s="7"/>
      <c r="F209" s="7"/>
      <c r="G209" s="10"/>
      <c r="X209" s="3"/>
      <c r="Y209" s="3"/>
      <c r="Z209" s="3"/>
      <c r="AA209" s="2"/>
      <c r="AB209" s="2"/>
      <c r="AC209" s="2"/>
      <c r="AD209" s="2"/>
      <c r="AE209" s="2"/>
      <c r="AF209" s="2"/>
      <c r="AG209" s="2"/>
      <c r="AH209" s="67"/>
      <c r="AI209" s="2"/>
      <c r="AJ209" s="2"/>
      <c r="AK209" s="2"/>
    </row>
    <row r="210" spans="1:37" s="1" customFormat="1" hidden="1">
      <c r="A210" s="10"/>
      <c r="C210" s="2"/>
      <c r="D210" s="7"/>
      <c r="E210" s="7"/>
      <c r="F210" s="7"/>
      <c r="G210" s="10"/>
      <c r="X210" s="3"/>
      <c r="Y210" s="3"/>
      <c r="Z210" s="3"/>
      <c r="AA210" s="2"/>
      <c r="AB210" s="2"/>
      <c r="AC210" s="2"/>
      <c r="AD210" s="2"/>
      <c r="AE210" s="2"/>
      <c r="AF210" s="2"/>
      <c r="AG210" s="2"/>
      <c r="AH210" s="67"/>
      <c r="AI210" s="2"/>
      <c r="AJ210" s="2"/>
      <c r="AK210" s="2"/>
    </row>
    <row r="211" spans="1:37" s="1" customFormat="1" hidden="1">
      <c r="A211" s="10"/>
      <c r="C211" s="2"/>
      <c r="D211" s="7"/>
      <c r="E211" s="7"/>
      <c r="F211" s="7"/>
      <c r="G211" s="10"/>
      <c r="X211" s="3"/>
      <c r="Y211" s="3"/>
      <c r="Z211" s="3"/>
      <c r="AA211" s="2"/>
      <c r="AB211" s="2"/>
      <c r="AC211" s="2"/>
      <c r="AD211" s="2"/>
      <c r="AE211" s="2"/>
      <c r="AF211" s="2"/>
      <c r="AG211" s="2"/>
      <c r="AH211" s="67"/>
      <c r="AI211" s="2"/>
      <c r="AJ211" s="2"/>
      <c r="AK211" s="2"/>
    </row>
    <row r="212" spans="1:37" s="1" customFormat="1" hidden="1">
      <c r="A212" s="10"/>
      <c r="C212" s="2"/>
      <c r="D212" s="7"/>
      <c r="E212" s="7"/>
      <c r="F212" s="7"/>
      <c r="G212" s="10"/>
      <c r="X212" s="3"/>
      <c r="Y212" s="3"/>
      <c r="Z212" s="3"/>
      <c r="AA212" s="2"/>
      <c r="AB212" s="2"/>
      <c r="AC212" s="2"/>
      <c r="AD212" s="2"/>
      <c r="AE212" s="2"/>
      <c r="AF212" s="2"/>
      <c r="AG212" s="2"/>
      <c r="AH212" s="67"/>
      <c r="AI212" s="2"/>
      <c r="AJ212" s="2"/>
      <c r="AK212" s="2"/>
    </row>
    <row r="213" spans="1:37" s="1" customFormat="1" hidden="1">
      <c r="A213" s="10"/>
      <c r="C213" s="2"/>
      <c r="D213" s="7"/>
      <c r="E213" s="7"/>
      <c r="F213" s="7"/>
      <c r="G213" s="10"/>
      <c r="X213" s="3"/>
      <c r="Y213" s="3"/>
      <c r="Z213" s="3"/>
      <c r="AA213" s="2"/>
      <c r="AB213" s="2"/>
      <c r="AC213" s="2"/>
      <c r="AD213" s="2"/>
      <c r="AE213" s="2"/>
      <c r="AF213" s="2"/>
      <c r="AG213" s="2"/>
      <c r="AH213" s="67"/>
      <c r="AI213" s="2"/>
      <c r="AJ213" s="2"/>
      <c r="AK213" s="2"/>
    </row>
    <row r="214" spans="1:37" s="1" customFormat="1" hidden="1">
      <c r="A214" s="10"/>
      <c r="C214" s="2"/>
      <c r="D214" s="7"/>
      <c r="E214" s="7"/>
      <c r="F214" s="7"/>
      <c r="G214" s="10"/>
      <c r="X214" s="3"/>
      <c r="Y214" s="3"/>
      <c r="Z214" s="3"/>
      <c r="AA214" s="2"/>
      <c r="AB214" s="2"/>
      <c r="AC214" s="2"/>
      <c r="AD214" s="2"/>
      <c r="AE214" s="2"/>
      <c r="AF214" s="2"/>
      <c r="AG214" s="2"/>
      <c r="AH214" s="67"/>
      <c r="AI214" s="2"/>
      <c r="AJ214" s="2"/>
      <c r="AK214" s="2"/>
    </row>
    <row r="215" spans="1:37" s="1" customFormat="1" hidden="1">
      <c r="A215" s="10"/>
      <c r="C215" s="2"/>
      <c r="D215" s="7"/>
      <c r="E215" s="7"/>
      <c r="F215" s="7"/>
      <c r="G215" s="10"/>
      <c r="X215" s="3"/>
      <c r="Y215" s="3"/>
      <c r="Z215" s="3"/>
      <c r="AA215" s="2"/>
      <c r="AB215" s="2"/>
      <c r="AC215" s="2"/>
      <c r="AD215" s="2"/>
      <c r="AE215" s="2"/>
      <c r="AF215" s="2"/>
      <c r="AG215" s="2"/>
      <c r="AH215" s="67"/>
      <c r="AI215" s="2"/>
      <c r="AJ215" s="2"/>
      <c r="AK215" s="2"/>
    </row>
    <row r="216" spans="1:37" s="1" customFormat="1" hidden="1">
      <c r="A216" s="10"/>
      <c r="C216" s="2"/>
      <c r="D216" s="7"/>
      <c r="E216" s="7"/>
      <c r="F216" s="7"/>
      <c r="G216" s="10"/>
      <c r="X216" s="3"/>
      <c r="Y216" s="3"/>
      <c r="Z216" s="3"/>
      <c r="AA216" s="2"/>
      <c r="AB216" s="2"/>
      <c r="AC216" s="2"/>
      <c r="AD216" s="2"/>
      <c r="AE216" s="2"/>
      <c r="AF216" s="2"/>
      <c r="AG216" s="2"/>
      <c r="AH216" s="67"/>
      <c r="AI216" s="2"/>
      <c r="AJ216" s="2"/>
      <c r="AK216" s="2"/>
    </row>
    <row r="217" spans="1:37" s="1" customFormat="1" hidden="1">
      <c r="A217" s="10"/>
      <c r="C217" s="2"/>
      <c r="D217" s="7"/>
      <c r="E217" s="7"/>
      <c r="F217" s="7"/>
      <c r="G217" s="10"/>
      <c r="X217" s="3"/>
      <c r="Y217" s="3"/>
      <c r="Z217" s="3"/>
      <c r="AA217" s="2"/>
      <c r="AB217" s="2"/>
      <c r="AC217" s="2"/>
      <c r="AD217" s="2"/>
      <c r="AE217" s="2"/>
      <c r="AF217" s="2"/>
      <c r="AG217" s="2"/>
      <c r="AH217" s="67"/>
      <c r="AI217" s="2"/>
      <c r="AJ217" s="2"/>
      <c r="AK217" s="2"/>
    </row>
    <row r="218" spans="1:37" s="1" customFormat="1" hidden="1">
      <c r="A218" s="10"/>
      <c r="C218" s="2"/>
      <c r="D218" s="7"/>
      <c r="E218" s="7"/>
      <c r="F218" s="7"/>
      <c r="G218" s="10"/>
      <c r="X218" s="3"/>
      <c r="Y218" s="3"/>
      <c r="Z218" s="3"/>
      <c r="AA218" s="2"/>
      <c r="AB218" s="2"/>
      <c r="AC218" s="2"/>
      <c r="AD218" s="2"/>
      <c r="AE218" s="2"/>
      <c r="AF218" s="2"/>
      <c r="AG218" s="2"/>
      <c r="AH218" s="67"/>
      <c r="AI218" s="2"/>
      <c r="AJ218" s="2"/>
      <c r="AK218" s="2"/>
    </row>
    <row r="219" spans="1:37" s="1" customFormat="1" hidden="1">
      <c r="A219" s="10"/>
      <c r="C219" s="2"/>
      <c r="D219" s="7"/>
      <c r="E219" s="7"/>
      <c r="F219" s="7"/>
      <c r="G219" s="10"/>
      <c r="X219" s="3"/>
      <c r="Y219" s="3"/>
      <c r="Z219" s="3"/>
      <c r="AA219" s="2"/>
      <c r="AB219" s="2"/>
      <c r="AC219" s="2"/>
      <c r="AD219" s="2"/>
      <c r="AE219" s="2"/>
      <c r="AF219" s="2"/>
      <c r="AG219" s="2"/>
      <c r="AH219" s="67"/>
      <c r="AI219" s="2"/>
      <c r="AJ219" s="2"/>
      <c r="AK219" s="2"/>
    </row>
    <row r="220" spans="1:37" s="1" customFormat="1" hidden="1">
      <c r="A220" s="10"/>
      <c r="C220" s="2"/>
      <c r="D220" s="7"/>
      <c r="E220" s="7"/>
      <c r="F220" s="7"/>
      <c r="G220" s="10"/>
      <c r="X220" s="3"/>
      <c r="Y220" s="3"/>
      <c r="Z220" s="3"/>
      <c r="AA220" s="2"/>
      <c r="AB220" s="2"/>
      <c r="AC220" s="2"/>
      <c r="AD220" s="2"/>
      <c r="AE220" s="2"/>
      <c r="AF220" s="2"/>
      <c r="AG220" s="2"/>
      <c r="AH220" s="67"/>
      <c r="AI220" s="2"/>
      <c r="AJ220" s="2"/>
      <c r="AK220" s="2"/>
    </row>
    <row r="221" spans="1:37" s="1" customFormat="1" hidden="1">
      <c r="A221" s="10"/>
      <c r="C221" s="2"/>
      <c r="D221" s="7"/>
      <c r="E221" s="7"/>
      <c r="F221" s="7"/>
      <c r="G221" s="10"/>
      <c r="X221" s="3"/>
      <c r="Y221" s="3"/>
      <c r="Z221" s="3"/>
      <c r="AA221" s="2"/>
      <c r="AB221" s="2"/>
      <c r="AC221" s="2"/>
      <c r="AD221" s="2"/>
      <c r="AE221" s="2"/>
      <c r="AF221" s="2"/>
      <c r="AG221" s="2"/>
      <c r="AH221" s="67"/>
      <c r="AI221" s="2"/>
      <c r="AJ221" s="2"/>
      <c r="AK221" s="2"/>
    </row>
    <row r="222" spans="1:37" s="1" customFormat="1" hidden="1">
      <c r="A222" s="10"/>
      <c r="C222" s="2"/>
      <c r="D222" s="7"/>
      <c r="E222" s="7"/>
      <c r="F222" s="7"/>
      <c r="G222" s="10"/>
      <c r="X222" s="3"/>
      <c r="Y222" s="3"/>
      <c r="Z222" s="3"/>
      <c r="AA222" s="2"/>
      <c r="AB222" s="2"/>
      <c r="AC222" s="2"/>
      <c r="AD222" s="2"/>
      <c r="AE222" s="2"/>
      <c r="AF222" s="2"/>
      <c r="AG222" s="2"/>
      <c r="AH222" s="67"/>
      <c r="AI222" s="2"/>
      <c r="AJ222" s="2"/>
      <c r="AK222" s="2"/>
    </row>
    <row r="223" spans="1:37" s="1" customFormat="1" hidden="1">
      <c r="A223" s="10"/>
      <c r="C223" s="2"/>
      <c r="D223" s="7"/>
      <c r="E223" s="7"/>
      <c r="F223" s="7"/>
      <c r="G223" s="10"/>
      <c r="X223" s="3"/>
      <c r="Y223" s="3"/>
      <c r="Z223" s="3"/>
      <c r="AA223" s="2"/>
      <c r="AB223" s="2"/>
      <c r="AC223" s="2"/>
      <c r="AD223" s="2"/>
      <c r="AE223" s="2"/>
      <c r="AF223" s="2"/>
      <c r="AG223" s="2"/>
      <c r="AH223" s="67"/>
      <c r="AI223" s="2"/>
      <c r="AJ223" s="2"/>
      <c r="AK223" s="2"/>
    </row>
    <row r="224" spans="1:37" s="1" customFormat="1" hidden="1">
      <c r="A224" s="10"/>
      <c r="C224" s="2"/>
      <c r="D224" s="7"/>
      <c r="E224" s="7"/>
      <c r="F224" s="7"/>
      <c r="G224" s="10"/>
      <c r="X224" s="3"/>
      <c r="Y224" s="3"/>
      <c r="Z224" s="3"/>
      <c r="AA224" s="2"/>
      <c r="AB224" s="2"/>
      <c r="AC224" s="2"/>
      <c r="AD224" s="2"/>
      <c r="AE224" s="2"/>
      <c r="AF224" s="2"/>
      <c r="AG224" s="2"/>
      <c r="AH224" s="67"/>
      <c r="AI224" s="2"/>
      <c r="AJ224" s="2"/>
      <c r="AK224" s="2"/>
    </row>
    <row r="225" spans="1:37" s="1" customFormat="1" hidden="1">
      <c r="A225" s="10"/>
      <c r="C225" s="2"/>
      <c r="D225" s="7"/>
      <c r="E225" s="7"/>
      <c r="F225" s="7"/>
      <c r="G225" s="10"/>
      <c r="X225" s="3"/>
      <c r="Y225" s="3"/>
      <c r="Z225" s="3"/>
      <c r="AA225" s="2"/>
      <c r="AB225" s="2"/>
      <c r="AC225" s="2"/>
      <c r="AD225" s="2"/>
      <c r="AE225" s="2"/>
      <c r="AF225" s="2"/>
      <c r="AG225" s="2"/>
      <c r="AH225" s="67"/>
      <c r="AI225" s="2"/>
      <c r="AJ225" s="2"/>
      <c r="AK225" s="2"/>
    </row>
    <row r="226" spans="1:37" s="1" customFormat="1" hidden="1">
      <c r="A226" s="10"/>
      <c r="C226" s="2"/>
      <c r="D226" s="7"/>
      <c r="E226" s="7"/>
      <c r="F226" s="7"/>
      <c r="G226" s="10"/>
      <c r="X226" s="3"/>
      <c r="Y226" s="3"/>
      <c r="Z226" s="3"/>
      <c r="AA226" s="2"/>
      <c r="AB226" s="2"/>
      <c r="AC226" s="2"/>
      <c r="AD226" s="2"/>
      <c r="AE226" s="2"/>
      <c r="AF226" s="2"/>
      <c r="AG226" s="2"/>
      <c r="AH226" s="67"/>
      <c r="AI226" s="2"/>
      <c r="AJ226" s="2"/>
      <c r="AK226" s="2"/>
    </row>
    <row r="227" spans="1:37" s="1" customFormat="1" hidden="1">
      <c r="A227" s="10"/>
      <c r="C227" s="2"/>
      <c r="D227" s="7"/>
      <c r="E227" s="7"/>
      <c r="F227" s="7"/>
      <c r="G227" s="10"/>
      <c r="X227" s="3"/>
      <c r="Y227" s="3"/>
      <c r="Z227" s="3"/>
      <c r="AA227" s="2"/>
      <c r="AB227" s="2"/>
      <c r="AC227" s="2"/>
      <c r="AD227" s="2"/>
      <c r="AE227" s="2"/>
      <c r="AF227" s="2"/>
      <c r="AG227" s="2"/>
      <c r="AH227" s="67"/>
      <c r="AI227" s="2"/>
      <c r="AJ227" s="2"/>
      <c r="AK227" s="2"/>
    </row>
    <row r="228" spans="1:37" s="1" customFormat="1" hidden="1">
      <c r="A228" s="10"/>
      <c r="C228" s="2"/>
      <c r="D228" s="7"/>
      <c r="E228" s="7"/>
      <c r="F228" s="7"/>
      <c r="G228" s="10"/>
      <c r="X228" s="3"/>
      <c r="Y228" s="3"/>
      <c r="Z228" s="3"/>
      <c r="AA228" s="2"/>
      <c r="AB228" s="2"/>
      <c r="AC228" s="2"/>
      <c r="AD228" s="2"/>
      <c r="AE228" s="2"/>
      <c r="AF228" s="2"/>
      <c r="AG228" s="2"/>
      <c r="AH228" s="67"/>
      <c r="AI228" s="2"/>
      <c r="AJ228" s="2"/>
      <c r="AK228" s="2"/>
    </row>
    <row r="229" spans="1:37" s="1" customFormat="1" hidden="1">
      <c r="A229" s="10"/>
      <c r="C229" s="2"/>
      <c r="D229" s="7"/>
      <c r="E229" s="7"/>
      <c r="F229" s="7"/>
      <c r="G229" s="10"/>
      <c r="X229" s="3"/>
      <c r="Y229" s="3"/>
      <c r="Z229" s="3"/>
      <c r="AA229" s="2"/>
      <c r="AB229" s="2"/>
      <c r="AC229" s="2"/>
      <c r="AD229" s="2"/>
      <c r="AE229" s="2"/>
      <c r="AF229" s="2"/>
      <c r="AG229" s="2"/>
      <c r="AH229" s="67"/>
      <c r="AI229" s="2"/>
      <c r="AJ229" s="2"/>
      <c r="AK229" s="2"/>
    </row>
    <row r="230" spans="1:37" s="1" customFormat="1" hidden="1">
      <c r="A230" s="10"/>
      <c r="C230" s="2"/>
      <c r="D230" s="7"/>
      <c r="E230" s="7"/>
      <c r="F230" s="7"/>
      <c r="G230" s="10"/>
      <c r="X230" s="3"/>
      <c r="Y230" s="3"/>
      <c r="Z230" s="3"/>
      <c r="AA230" s="2"/>
      <c r="AB230" s="2"/>
      <c r="AC230" s="2"/>
      <c r="AD230" s="2"/>
      <c r="AE230" s="2"/>
      <c r="AF230" s="2"/>
      <c r="AG230" s="2"/>
      <c r="AH230" s="67"/>
      <c r="AI230" s="2"/>
      <c r="AJ230" s="2"/>
      <c r="AK230" s="2"/>
    </row>
    <row r="231" spans="1:37" s="1" customFormat="1" hidden="1">
      <c r="A231" s="10"/>
      <c r="C231" s="2"/>
      <c r="D231" s="7"/>
      <c r="E231" s="7"/>
      <c r="F231" s="7"/>
      <c r="G231" s="10"/>
      <c r="X231" s="3"/>
      <c r="Y231" s="3"/>
      <c r="Z231" s="3"/>
      <c r="AA231" s="2"/>
      <c r="AB231" s="2"/>
      <c r="AC231" s="2"/>
      <c r="AD231" s="2"/>
      <c r="AE231" s="2"/>
      <c r="AF231" s="2"/>
      <c r="AG231" s="2"/>
      <c r="AH231" s="67"/>
      <c r="AI231" s="2"/>
      <c r="AJ231" s="2"/>
      <c r="AK231" s="2"/>
    </row>
    <row r="232" spans="1:37" s="1" customFormat="1" hidden="1">
      <c r="A232" s="10"/>
      <c r="C232" s="2"/>
      <c r="D232" s="7"/>
      <c r="E232" s="7"/>
      <c r="F232" s="7"/>
      <c r="G232" s="10"/>
      <c r="X232" s="3"/>
      <c r="Y232" s="3"/>
      <c r="Z232" s="3"/>
      <c r="AA232" s="2"/>
      <c r="AB232" s="2"/>
      <c r="AC232" s="2"/>
      <c r="AD232" s="2"/>
      <c r="AE232" s="2"/>
      <c r="AF232" s="2"/>
      <c r="AG232" s="2"/>
      <c r="AH232" s="67"/>
      <c r="AI232" s="2"/>
      <c r="AJ232" s="2"/>
      <c r="AK232" s="2"/>
    </row>
    <row r="233" spans="1:37" s="1" customFormat="1" hidden="1">
      <c r="A233" s="10"/>
      <c r="C233" s="2"/>
      <c r="D233" s="7"/>
      <c r="E233" s="7"/>
      <c r="F233" s="7"/>
      <c r="G233" s="10"/>
      <c r="X233" s="3"/>
      <c r="Y233" s="3"/>
      <c r="Z233" s="3"/>
      <c r="AA233" s="2"/>
      <c r="AB233" s="2"/>
      <c r="AC233" s="2"/>
      <c r="AD233" s="2"/>
      <c r="AE233" s="2"/>
      <c r="AF233" s="2"/>
      <c r="AG233" s="2"/>
      <c r="AH233" s="67"/>
      <c r="AI233" s="2"/>
      <c r="AJ233" s="2"/>
      <c r="AK233" s="2"/>
    </row>
    <row r="234" spans="1:37" s="1" customFormat="1" hidden="1">
      <c r="A234" s="10"/>
      <c r="C234" s="2"/>
      <c r="D234" s="7"/>
      <c r="E234" s="7"/>
      <c r="F234" s="7"/>
      <c r="G234" s="10"/>
      <c r="X234" s="3"/>
      <c r="Y234" s="3"/>
      <c r="Z234" s="3"/>
      <c r="AA234" s="2"/>
      <c r="AB234" s="2"/>
      <c r="AC234" s="2"/>
      <c r="AD234" s="2"/>
      <c r="AE234" s="2"/>
      <c r="AF234" s="2"/>
      <c r="AG234" s="2"/>
      <c r="AH234" s="67"/>
      <c r="AI234" s="2"/>
      <c r="AJ234" s="2"/>
      <c r="AK234" s="2"/>
    </row>
    <row r="235" spans="1:37" s="1" customFormat="1" hidden="1">
      <c r="A235" s="10"/>
      <c r="C235" s="2"/>
      <c r="D235" s="7"/>
      <c r="E235" s="7"/>
      <c r="F235" s="7"/>
      <c r="G235" s="10"/>
      <c r="X235" s="3"/>
      <c r="Y235" s="3"/>
      <c r="Z235" s="3"/>
      <c r="AA235" s="2"/>
      <c r="AB235" s="2"/>
      <c r="AC235" s="2"/>
      <c r="AD235" s="2"/>
      <c r="AE235" s="2"/>
      <c r="AF235" s="2"/>
      <c r="AG235" s="2"/>
      <c r="AH235" s="67"/>
      <c r="AI235" s="2"/>
      <c r="AJ235" s="2"/>
      <c r="AK235" s="2"/>
    </row>
    <row r="236" spans="1:37" s="1" customFormat="1" hidden="1">
      <c r="A236" s="10"/>
      <c r="C236" s="2"/>
      <c r="D236" s="7"/>
      <c r="E236" s="7"/>
      <c r="F236" s="7"/>
      <c r="G236" s="10"/>
      <c r="X236" s="3"/>
      <c r="Y236" s="3"/>
      <c r="Z236" s="3"/>
      <c r="AA236" s="2"/>
      <c r="AB236" s="2"/>
      <c r="AC236" s="2"/>
      <c r="AD236" s="2"/>
      <c r="AE236" s="2"/>
      <c r="AF236" s="2"/>
      <c r="AG236" s="2"/>
      <c r="AH236" s="67"/>
      <c r="AI236" s="2"/>
      <c r="AJ236" s="2"/>
      <c r="AK236" s="2"/>
    </row>
    <row r="237" spans="1:37" s="1" customFormat="1" hidden="1">
      <c r="A237" s="10"/>
      <c r="C237" s="2"/>
      <c r="D237" s="7"/>
      <c r="E237" s="7"/>
      <c r="F237" s="7"/>
      <c r="G237" s="10"/>
      <c r="X237" s="3"/>
      <c r="Y237" s="3"/>
      <c r="Z237" s="3"/>
      <c r="AA237" s="2"/>
      <c r="AB237" s="2"/>
      <c r="AC237" s="2"/>
      <c r="AD237" s="2"/>
      <c r="AE237" s="2"/>
      <c r="AF237" s="2"/>
      <c r="AG237" s="2"/>
      <c r="AH237" s="67"/>
      <c r="AI237" s="2"/>
      <c r="AJ237" s="2"/>
      <c r="AK237" s="2"/>
    </row>
    <row r="238" spans="1:37" s="1" customFormat="1" hidden="1">
      <c r="A238" s="10"/>
      <c r="C238" s="2"/>
      <c r="D238" s="7"/>
      <c r="E238" s="7"/>
      <c r="F238" s="7"/>
      <c r="G238" s="10"/>
      <c r="X238" s="3"/>
      <c r="Y238" s="3"/>
      <c r="Z238" s="3"/>
      <c r="AA238" s="2"/>
      <c r="AB238" s="2"/>
      <c r="AC238" s="2"/>
      <c r="AD238" s="2"/>
      <c r="AE238" s="2"/>
      <c r="AF238" s="2"/>
      <c r="AG238" s="2"/>
      <c r="AH238" s="67"/>
      <c r="AI238" s="2"/>
      <c r="AJ238" s="2"/>
      <c r="AK238" s="2"/>
    </row>
    <row r="239" spans="1:37" s="1" customFormat="1" hidden="1">
      <c r="A239" s="10"/>
      <c r="C239" s="2"/>
      <c r="D239" s="7"/>
      <c r="E239" s="7"/>
      <c r="F239" s="7"/>
      <c r="G239" s="10"/>
      <c r="X239" s="3"/>
      <c r="Y239" s="3"/>
      <c r="Z239" s="3"/>
      <c r="AA239" s="2"/>
      <c r="AB239" s="2"/>
      <c r="AC239" s="2"/>
      <c r="AD239" s="2"/>
      <c r="AE239" s="2"/>
      <c r="AF239" s="2"/>
      <c r="AG239" s="2"/>
      <c r="AH239" s="67"/>
      <c r="AI239" s="2"/>
      <c r="AJ239" s="2"/>
      <c r="AK239" s="2"/>
    </row>
    <row r="240" spans="1:37" s="1" customFormat="1" hidden="1">
      <c r="A240" s="10"/>
      <c r="C240" s="2"/>
      <c r="D240" s="7"/>
      <c r="E240" s="7"/>
      <c r="F240" s="7"/>
      <c r="G240" s="10"/>
      <c r="X240" s="3"/>
      <c r="Y240" s="3"/>
      <c r="Z240" s="3"/>
      <c r="AA240" s="2"/>
      <c r="AB240" s="2"/>
      <c r="AC240" s="2"/>
      <c r="AD240" s="2"/>
      <c r="AE240" s="2"/>
      <c r="AF240" s="2"/>
      <c r="AG240" s="2"/>
      <c r="AH240" s="67"/>
      <c r="AI240" s="2"/>
      <c r="AJ240" s="2"/>
      <c r="AK240" s="2"/>
    </row>
    <row r="241" spans="1:37" s="1" customFormat="1" hidden="1">
      <c r="A241" s="10"/>
      <c r="C241" s="2"/>
      <c r="D241" s="7"/>
      <c r="E241" s="7"/>
      <c r="F241" s="7"/>
      <c r="G241" s="10"/>
      <c r="X241" s="3"/>
      <c r="Y241" s="3"/>
      <c r="Z241" s="3"/>
      <c r="AA241" s="2"/>
      <c r="AB241" s="2"/>
      <c r="AC241" s="2"/>
      <c r="AD241" s="2"/>
      <c r="AE241" s="2"/>
      <c r="AF241" s="2"/>
      <c r="AG241" s="2"/>
      <c r="AH241" s="67"/>
      <c r="AI241" s="2"/>
      <c r="AJ241" s="2"/>
      <c r="AK241" s="2"/>
    </row>
    <row r="242" spans="1:37" s="1" customFormat="1" hidden="1">
      <c r="A242" s="10"/>
      <c r="C242" s="2"/>
      <c r="D242" s="7"/>
      <c r="E242" s="7"/>
      <c r="F242" s="7"/>
      <c r="G242" s="10"/>
      <c r="X242" s="3"/>
      <c r="Y242" s="3"/>
      <c r="Z242" s="3"/>
      <c r="AA242" s="2"/>
      <c r="AB242" s="2"/>
      <c r="AC242" s="2"/>
      <c r="AD242" s="2"/>
      <c r="AE242" s="2"/>
      <c r="AF242" s="2"/>
      <c r="AG242" s="2"/>
      <c r="AH242" s="67"/>
      <c r="AI242" s="2"/>
      <c r="AJ242" s="2"/>
      <c r="AK242" s="2"/>
    </row>
    <row r="243" spans="1:37" s="1" customFormat="1" hidden="1">
      <c r="A243" s="10"/>
      <c r="C243" s="2"/>
      <c r="D243" s="7"/>
      <c r="E243" s="7"/>
      <c r="F243" s="7"/>
      <c r="G243" s="10"/>
      <c r="X243" s="3"/>
      <c r="Y243" s="3"/>
      <c r="Z243" s="3"/>
      <c r="AA243" s="2"/>
      <c r="AB243" s="2"/>
      <c r="AC243" s="2"/>
      <c r="AD243" s="2"/>
      <c r="AE243" s="2"/>
      <c r="AF243" s="2"/>
      <c r="AG243" s="2"/>
      <c r="AH243" s="67"/>
      <c r="AI243" s="2"/>
      <c r="AJ243" s="2"/>
      <c r="AK243" s="2"/>
    </row>
    <row r="244" spans="1:37" s="1" customFormat="1" hidden="1">
      <c r="A244" s="10"/>
      <c r="C244" s="2"/>
      <c r="D244" s="7"/>
      <c r="E244" s="7"/>
      <c r="F244" s="7"/>
      <c r="G244" s="10"/>
      <c r="X244" s="3"/>
      <c r="Y244" s="3"/>
      <c r="Z244" s="3"/>
      <c r="AA244" s="2"/>
      <c r="AB244" s="2"/>
      <c r="AC244" s="2"/>
      <c r="AD244" s="2"/>
      <c r="AE244" s="2"/>
      <c r="AF244" s="2"/>
      <c r="AG244" s="2"/>
      <c r="AH244" s="67"/>
      <c r="AI244" s="2"/>
      <c r="AJ244" s="2"/>
      <c r="AK244" s="2"/>
    </row>
    <row r="245" spans="1:37" s="1" customFormat="1" hidden="1">
      <c r="A245" s="10"/>
      <c r="C245" s="2"/>
      <c r="D245" s="7"/>
      <c r="E245" s="7"/>
      <c r="F245" s="7"/>
      <c r="G245" s="10"/>
      <c r="X245" s="3"/>
      <c r="Y245" s="3"/>
      <c r="Z245" s="3"/>
      <c r="AA245" s="2"/>
      <c r="AB245" s="2"/>
      <c r="AC245" s="2"/>
      <c r="AD245" s="2"/>
      <c r="AE245" s="2"/>
      <c r="AF245" s="2"/>
      <c r="AG245" s="2"/>
      <c r="AH245" s="67"/>
      <c r="AI245" s="2"/>
      <c r="AJ245" s="2"/>
      <c r="AK245" s="2"/>
    </row>
    <row r="246" spans="1:37" s="1" customFormat="1" hidden="1">
      <c r="A246" s="10"/>
      <c r="C246" s="2"/>
      <c r="D246" s="7"/>
      <c r="E246" s="7"/>
      <c r="F246" s="7"/>
      <c r="G246" s="10"/>
      <c r="X246" s="3"/>
      <c r="Y246" s="3"/>
      <c r="Z246" s="3"/>
      <c r="AA246" s="2"/>
      <c r="AB246" s="2"/>
      <c r="AC246" s="2"/>
      <c r="AD246" s="2"/>
      <c r="AE246" s="2"/>
      <c r="AF246" s="2"/>
      <c r="AG246" s="2"/>
      <c r="AH246" s="67"/>
      <c r="AI246" s="2"/>
      <c r="AJ246" s="2"/>
      <c r="AK246" s="2"/>
    </row>
    <row r="247" spans="1:37" s="1" customFormat="1" hidden="1">
      <c r="A247" s="10"/>
      <c r="C247" s="2"/>
      <c r="D247" s="7"/>
      <c r="E247" s="7"/>
      <c r="F247" s="7"/>
      <c r="G247" s="10"/>
      <c r="X247" s="3"/>
      <c r="Y247" s="3"/>
      <c r="Z247" s="3"/>
      <c r="AA247" s="2"/>
      <c r="AB247" s="2"/>
      <c r="AC247" s="2"/>
      <c r="AD247" s="2"/>
      <c r="AE247" s="2"/>
      <c r="AF247" s="2"/>
      <c r="AG247" s="2"/>
      <c r="AH247" s="67"/>
      <c r="AI247" s="2"/>
      <c r="AJ247" s="2"/>
      <c r="AK247" s="2"/>
    </row>
    <row r="248" spans="1:37" s="1" customFormat="1" hidden="1">
      <c r="A248" s="10"/>
      <c r="C248" s="2"/>
      <c r="D248" s="7"/>
      <c r="E248" s="7"/>
      <c r="F248" s="7"/>
      <c r="G248" s="10"/>
      <c r="X248" s="3"/>
      <c r="Y248" s="3"/>
      <c r="Z248" s="3"/>
      <c r="AA248" s="2"/>
      <c r="AB248" s="2"/>
      <c r="AC248" s="2"/>
      <c r="AD248" s="2"/>
      <c r="AE248" s="2"/>
      <c r="AF248" s="2"/>
      <c r="AG248" s="2"/>
      <c r="AH248" s="67"/>
      <c r="AI248" s="2"/>
      <c r="AJ248" s="2"/>
      <c r="AK248" s="2"/>
    </row>
    <row r="249" spans="1:37" s="1" customFormat="1" hidden="1">
      <c r="A249" s="10"/>
      <c r="C249" s="2"/>
      <c r="D249" s="7"/>
      <c r="E249" s="7"/>
      <c r="F249" s="7"/>
      <c r="G249" s="10"/>
      <c r="X249" s="3"/>
      <c r="Y249" s="3"/>
      <c r="Z249" s="3"/>
      <c r="AA249" s="2"/>
      <c r="AB249" s="2"/>
      <c r="AC249" s="2"/>
      <c r="AD249" s="2"/>
      <c r="AE249" s="2"/>
      <c r="AF249" s="2"/>
      <c r="AG249" s="2"/>
      <c r="AH249" s="67"/>
      <c r="AI249" s="2"/>
      <c r="AJ249" s="2"/>
      <c r="AK249" s="2"/>
    </row>
    <row r="250" spans="1:37" s="1" customFormat="1" hidden="1">
      <c r="A250" s="10"/>
      <c r="C250" s="2"/>
      <c r="D250" s="7"/>
      <c r="E250" s="7"/>
      <c r="F250" s="7"/>
      <c r="G250" s="10"/>
      <c r="X250" s="3"/>
      <c r="Y250" s="3"/>
      <c r="Z250" s="3"/>
      <c r="AA250" s="2"/>
      <c r="AB250" s="2"/>
      <c r="AC250" s="2"/>
      <c r="AD250" s="2"/>
      <c r="AE250" s="2"/>
      <c r="AF250" s="2"/>
      <c r="AG250" s="2"/>
      <c r="AH250" s="67"/>
      <c r="AI250" s="2"/>
      <c r="AJ250" s="2"/>
      <c r="AK250" s="2"/>
    </row>
    <row r="251" spans="1:37" s="1" customFormat="1" hidden="1">
      <c r="A251" s="10"/>
      <c r="C251" s="2"/>
      <c r="D251" s="7"/>
      <c r="E251" s="7"/>
      <c r="F251" s="7"/>
      <c r="G251" s="10"/>
      <c r="X251" s="3"/>
      <c r="Y251" s="3"/>
      <c r="Z251" s="3"/>
      <c r="AA251" s="2"/>
      <c r="AB251" s="2"/>
      <c r="AC251" s="2"/>
      <c r="AD251" s="2"/>
      <c r="AE251" s="2"/>
      <c r="AF251" s="2"/>
      <c r="AG251" s="2"/>
      <c r="AH251" s="67"/>
      <c r="AI251" s="2"/>
      <c r="AJ251" s="2"/>
      <c r="AK251" s="2"/>
    </row>
    <row r="252" spans="1:37" s="1" customFormat="1" hidden="1">
      <c r="A252" s="10"/>
      <c r="C252" s="2"/>
      <c r="D252" s="7"/>
      <c r="E252" s="7"/>
      <c r="F252" s="7"/>
      <c r="G252" s="10"/>
      <c r="X252" s="3"/>
      <c r="Y252" s="3"/>
      <c r="Z252" s="3"/>
      <c r="AA252" s="2"/>
      <c r="AB252" s="2"/>
      <c r="AC252" s="2"/>
      <c r="AD252" s="2"/>
      <c r="AE252" s="2"/>
      <c r="AF252" s="2"/>
      <c r="AG252" s="2"/>
      <c r="AH252" s="67"/>
      <c r="AI252" s="2"/>
      <c r="AJ252" s="2"/>
      <c r="AK252" s="2"/>
    </row>
    <row r="253" spans="1:37" s="1" customFormat="1" hidden="1">
      <c r="A253" s="10"/>
      <c r="C253" s="2"/>
      <c r="D253" s="7"/>
      <c r="E253" s="7"/>
      <c r="F253" s="7"/>
      <c r="G253" s="10"/>
      <c r="X253" s="3"/>
      <c r="Y253" s="3"/>
      <c r="Z253" s="3"/>
      <c r="AA253" s="2"/>
      <c r="AB253" s="2"/>
      <c r="AC253" s="2"/>
      <c r="AD253" s="2"/>
      <c r="AE253" s="2"/>
      <c r="AF253" s="2"/>
      <c r="AG253" s="2"/>
      <c r="AH253" s="67"/>
      <c r="AI253" s="2"/>
      <c r="AJ253" s="2"/>
      <c r="AK253" s="2"/>
    </row>
    <row r="254" spans="1:37" s="1" customFormat="1" hidden="1">
      <c r="A254" s="10"/>
      <c r="C254" s="2"/>
      <c r="D254" s="7"/>
      <c r="E254" s="7"/>
      <c r="F254" s="7"/>
      <c r="G254" s="10"/>
      <c r="X254" s="3"/>
      <c r="Y254" s="3"/>
      <c r="Z254" s="3"/>
      <c r="AA254" s="2"/>
      <c r="AB254" s="2"/>
      <c r="AC254" s="2"/>
      <c r="AD254" s="2"/>
      <c r="AE254" s="2"/>
      <c r="AF254" s="2"/>
      <c r="AG254" s="2"/>
      <c r="AH254" s="67"/>
      <c r="AI254" s="2"/>
      <c r="AJ254" s="2"/>
      <c r="AK254" s="2"/>
    </row>
    <row r="255" spans="1:37" s="1" customFormat="1" hidden="1">
      <c r="A255" s="10"/>
      <c r="C255" s="2"/>
      <c r="D255" s="7"/>
      <c r="E255" s="7"/>
      <c r="F255" s="7"/>
      <c r="G255" s="10"/>
      <c r="X255" s="3"/>
      <c r="Y255" s="3"/>
      <c r="Z255" s="3"/>
      <c r="AA255" s="2"/>
      <c r="AB255" s="2"/>
      <c r="AC255" s="2"/>
      <c r="AD255" s="2"/>
      <c r="AE255" s="2"/>
      <c r="AF255" s="2"/>
      <c r="AG255" s="2"/>
      <c r="AH255" s="67"/>
      <c r="AI255" s="2"/>
      <c r="AJ255" s="2"/>
      <c r="AK255" s="2"/>
    </row>
    <row r="256" spans="1:37" s="1" customFormat="1" hidden="1">
      <c r="A256" s="10"/>
      <c r="C256" s="2"/>
      <c r="D256" s="7"/>
      <c r="E256" s="7"/>
      <c r="F256" s="7"/>
      <c r="G256" s="10"/>
      <c r="X256" s="3"/>
      <c r="Y256" s="3"/>
      <c r="Z256" s="3"/>
      <c r="AA256" s="2"/>
      <c r="AB256" s="2"/>
      <c r="AC256" s="2"/>
      <c r="AD256" s="2"/>
      <c r="AE256" s="2"/>
      <c r="AF256" s="2"/>
      <c r="AG256" s="2"/>
      <c r="AH256" s="67"/>
      <c r="AI256" s="2"/>
      <c r="AJ256" s="2"/>
      <c r="AK256" s="2"/>
    </row>
    <row r="257" spans="1:37" s="1" customFormat="1" hidden="1">
      <c r="A257" s="10"/>
      <c r="C257" s="2"/>
      <c r="D257" s="7"/>
      <c r="E257" s="7"/>
      <c r="F257" s="7"/>
      <c r="G257" s="10"/>
      <c r="X257" s="3"/>
      <c r="Y257" s="3"/>
      <c r="Z257" s="3"/>
      <c r="AA257" s="2"/>
      <c r="AB257" s="2"/>
      <c r="AC257" s="2"/>
      <c r="AD257" s="2"/>
      <c r="AE257" s="2"/>
      <c r="AF257" s="2"/>
      <c r="AG257" s="2"/>
      <c r="AH257" s="67"/>
      <c r="AI257" s="2"/>
      <c r="AJ257" s="2"/>
      <c r="AK257" s="2"/>
    </row>
    <row r="258" spans="1:37" s="1" customFormat="1" hidden="1">
      <c r="A258" s="10"/>
      <c r="C258" s="2"/>
      <c r="D258" s="7"/>
      <c r="E258" s="7"/>
      <c r="F258" s="7"/>
      <c r="G258" s="10"/>
      <c r="X258" s="3"/>
      <c r="Y258" s="3"/>
      <c r="Z258" s="3"/>
      <c r="AA258" s="2"/>
      <c r="AB258" s="2"/>
      <c r="AC258" s="2"/>
      <c r="AD258" s="2"/>
      <c r="AE258" s="2"/>
      <c r="AF258" s="2"/>
      <c r="AG258" s="2"/>
      <c r="AH258" s="67"/>
      <c r="AI258" s="2"/>
      <c r="AJ258" s="2"/>
      <c r="AK258" s="2"/>
    </row>
    <row r="259" spans="1:37" s="1" customFormat="1" hidden="1">
      <c r="A259" s="10"/>
      <c r="C259" s="2"/>
      <c r="D259" s="7"/>
      <c r="E259" s="7"/>
      <c r="F259" s="7"/>
      <c r="G259" s="10"/>
      <c r="X259" s="3"/>
      <c r="Y259" s="3"/>
      <c r="Z259" s="3"/>
      <c r="AA259" s="2"/>
      <c r="AB259" s="2"/>
      <c r="AC259" s="2"/>
      <c r="AD259" s="2"/>
      <c r="AE259" s="2"/>
      <c r="AF259" s="2"/>
      <c r="AG259" s="2"/>
      <c r="AH259" s="67"/>
      <c r="AI259" s="2"/>
      <c r="AJ259" s="2"/>
      <c r="AK259" s="2"/>
    </row>
    <row r="260" spans="1:37" s="1" customFormat="1" hidden="1">
      <c r="A260" s="10"/>
      <c r="C260" s="2"/>
      <c r="D260" s="7"/>
      <c r="E260" s="7"/>
      <c r="F260" s="7"/>
      <c r="G260" s="10"/>
      <c r="X260" s="3"/>
      <c r="Y260" s="3"/>
      <c r="Z260" s="3"/>
      <c r="AA260" s="2"/>
      <c r="AB260" s="2"/>
      <c r="AC260" s="2"/>
      <c r="AD260" s="2"/>
      <c r="AE260" s="2"/>
      <c r="AF260" s="2"/>
      <c r="AG260" s="2"/>
      <c r="AH260" s="67"/>
      <c r="AI260" s="2"/>
      <c r="AJ260" s="2"/>
      <c r="AK260" s="2"/>
    </row>
    <row r="261" spans="1:37" s="1" customFormat="1" hidden="1">
      <c r="A261" s="10"/>
      <c r="C261" s="2"/>
      <c r="D261" s="7"/>
      <c r="E261" s="7"/>
      <c r="F261" s="7"/>
      <c r="G261" s="10"/>
      <c r="X261" s="3"/>
      <c r="Y261" s="3"/>
      <c r="Z261" s="3"/>
      <c r="AA261" s="2"/>
      <c r="AB261" s="2"/>
      <c r="AC261" s="2"/>
      <c r="AD261" s="2"/>
      <c r="AE261" s="2"/>
      <c r="AF261" s="2"/>
      <c r="AG261" s="2"/>
      <c r="AH261" s="67"/>
      <c r="AI261" s="2"/>
      <c r="AJ261" s="2"/>
      <c r="AK261" s="2"/>
    </row>
    <row r="262" spans="1:37" s="1" customFormat="1" hidden="1">
      <c r="A262" s="10"/>
      <c r="C262" s="2"/>
      <c r="D262" s="7"/>
      <c r="E262" s="7"/>
      <c r="F262" s="7"/>
      <c r="G262" s="10"/>
      <c r="X262" s="3"/>
      <c r="Y262" s="3"/>
      <c r="Z262" s="3"/>
      <c r="AA262" s="2"/>
      <c r="AB262" s="2"/>
      <c r="AC262" s="2"/>
      <c r="AD262" s="2"/>
      <c r="AE262" s="2"/>
      <c r="AF262" s="2"/>
      <c r="AG262" s="2"/>
      <c r="AH262" s="67"/>
      <c r="AI262" s="2"/>
      <c r="AJ262" s="2"/>
      <c r="AK262" s="2"/>
    </row>
    <row r="263" spans="1:37" s="1" customFormat="1" hidden="1">
      <c r="A263" s="10"/>
      <c r="C263" s="2"/>
      <c r="D263" s="7"/>
      <c r="E263" s="7"/>
      <c r="F263" s="7"/>
      <c r="G263" s="10"/>
      <c r="X263" s="3"/>
      <c r="Y263" s="3"/>
      <c r="Z263" s="3"/>
      <c r="AA263" s="2"/>
      <c r="AB263" s="2"/>
      <c r="AC263" s="2"/>
      <c r="AD263" s="2"/>
      <c r="AE263" s="2"/>
      <c r="AF263" s="2"/>
      <c r="AG263" s="2"/>
      <c r="AH263" s="67"/>
      <c r="AI263" s="2"/>
      <c r="AJ263" s="2"/>
      <c r="AK263" s="2"/>
    </row>
    <row r="264" spans="1:37" s="1" customFormat="1" hidden="1">
      <c r="A264" s="10"/>
      <c r="C264" s="2"/>
      <c r="D264" s="7"/>
      <c r="E264" s="7"/>
      <c r="F264" s="7"/>
      <c r="G264" s="10"/>
      <c r="X264" s="3"/>
      <c r="Y264" s="3"/>
      <c r="Z264" s="3"/>
      <c r="AA264" s="2"/>
      <c r="AB264" s="2"/>
      <c r="AC264" s="2"/>
      <c r="AD264" s="2"/>
      <c r="AE264" s="2"/>
      <c r="AF264" s="2"/>
      <c r="AG264" s="2"/>
      <c r="AH264" s="67"/>
      <c r="AI264" s="2"/>
      <c r="AJ264" s="2"/>
      <c r="AK264" s="2"/>
    </row>
    <row r="265" spans="1:37" s="1" customFormat="1" hidden="1">
      <c r="A265" s="10"/>
      <c r="C265" s="2"/>
      <c r="D265" s="7"/>
      <c r="E265" s="7"/>
      <c r="F265" s="7"/>
      <c r="G265" s="10"/>
      <c r="X265" s="3"/>
      <c r="Y265" s="3"/>
      <c r="Z265" s="3"/>
      <c r="AA265" s="2"/>
      <c r="AB265" s="2"/>
      <c r="AC265" s="2"/>
      <c r="AD265" s="2"/>
      <c r="AE265" s="2"/>
      <c r="AF265" s="2"/>
      <c r="AG265" s="2"/>
      <c r="AH265" s="67"/>
      <c r="AI265" s="2"/>
      <c r="AJ265" s="2"/>
      <c r="AK265" s="2"/>
    </row>
    <row r="266" spans="1:37" s="1" customFormat="1" hidden="1">
      <c r="A266" s="10"/>
      <c r="C266" s="2"/>
      <c r="D266" s="7"/>
      <c r="E266" s="7"/>
      <c r="F266" s="7"/>
      <c r="G266" s="10"/>
      <c r="X266" s="3"/>
      <c r="Y266" s="3"/>
      <c r="Z266" s="3"/>
      <c r="AA266" s="2"/>
      <c r="AB266" s="2"/>
      <c r="AC266" s="2"/>
      <c r="AD266" s="2"/>
      <c r="AE266" s="2"/>
      <c r="AF266" s="2"/>
      <c r="AG266" s="2"/>
      <c r="AH266" s="67"/>
      <c r="AI266" s="2"/>
      <c r="AJ266" s="2"/>
      <c r="AK266" s="2"/>
    </row>
    <row r="267" spans="1:37" s="1" customFormat="1" hidden="1">
      <c r="A267" s="10"/>
      <c r="C267" s="2"/>
      <c r="D267" s="7"/>
      <c r="E267" s="7"/>
      <c r="F267" s="7"/>
      <c r="G267" s="10"/>
      <c r="X267" s="3"/>
      <c r="Y267" s="3"/>
      <c r="Z267" s="3"/>
      <c r="AA267" s="2"/>
      <c r="AB267" s="2"/>
      <c r="AC267" s="2"/>
      <c r="AD267" s="2"/>
      <c r="AE267" s="2"/>
      <c r="AF267" s="2"/>
      <c r="AG267" s="2"/>
      <c r="AH267" s="67"/>
      <c r="AI267" s="2"/>
      <c r="AJ267" s="2"/>
      <c r="AK267" s="2"/>
    </row>
    <row r="268" spans="1:37" s="1" customFormat="1" hidden="1">
      <c r="A268" s="10"/>
      <c r="C268" s="2"/>
      <c r="D268" s="7"/>
      <c r="E268" s="7"/>
      <c r="F268" s="7"/>
      <c r="G268" s="10"/>
      <c r="X268" s="3"/>
      <c r="Y268" s="3"/>
      <c r="Z268" s="3"/>
      <c r="AA268" s="2"/>
      <c r="AB268" s="2"/>
      <c r="AC268" s="2"/>
      <c r="AD268" s="2"/>
      <c r="AE268" s="2"/>
      <c r="AF268" s="2"/>
      <c r="AG268" s="2"/>
      <c r="AH268" s="67"/>
      <c r="AI268" s="2"/>
      <c r="AJ268" s="2"/>
      <c r="AK268" s="2"/>
    </row>
    <row r="269" spans="1:37" s="1" customFormat="1" hidden="1">
      <c r="A269" s="10"/>
      <c r="C269" s="2"/>
      <c r="D269" s="7"/>
      <c r="E269" s="7"/>
      <c r="F269" s="7"/>
      <c r="G269" s="10"/>
      <c r="X269" s="3"/>
      <c r="Y269" s="3"/>
      <c r="Z269" s="3"/>
      <c r="AA269" s="2"/>
      <c r="AB269" s="2"/>
      <c r="AC269" s="2"/>
      <c r="AD269" s="2"/>
      <c r="AE269" s="2"/>
      <c r="AF269" s="2"/>
      <c r="AG269" s="2"/>
      <c r="AH269" s="67"/>
      <c r="AI269" s="2"/>
      <c r="AJ269" s="2"/>
      <c r="AK269" s="2"/>
    </row>
    <row r="270" spans="1:37" s="1" customFormat="1" hidden="1">
      <c r="A270" s="10"/>
      <c r="C270" s="2"/>
      <c r="D270" s="7"/>
      <c r="E270" s="7"/>
      <c r="F270" s="7"/>
      <c r="G270" s="10"/>
      <c r="X270" s="3"/>
      <c r="Y270" s="3"/>
      <c r="Z270" s="3"/>
      <c r="AA270" s="2"/>
      <c r="AB270" s="2"/>
      <c r="AC270" s="2"/>
      <c r="AD270" s="2"/>
      <c r="AE270" s="2"/>
      <c r="AF270" s="2"/>
      <c r="AG270" s="2"/>
      <c r="AH270" s="67"/>
      <c r="AI270" s="2"/>
      <c r="AJ270" s="2"/>
      <c r="AK270" s="2"/>
    </row>
    <row r="271" spans="1:37" s="1" customFormat="1" hidden="1">
      <c r="A271" s="10"/>
      <c r="C271" s="2"/>
      <c r="D271" s="7"/>
      <c r="E271" s="7"/>
      <c r="F271" s="7"/>
      <c r="G271" s="10"/>
      <c r="X271" s="3"/>
      <c r="Y271" s="3"/>
      <c r="Z271" s="3"/>
      <c r="AA271" s="2"/>
      <c r="AB271" s="2"/>
      <c r="AC271" s="2"/>
      <c r="AD271" s="2"/>
      <c r="AE271" s="2"/>
      <c r="AF271" s="2"/>
      <c r="AG271" s="2"/>
      <c r="AH271" s="67"/>
      <c r="AI271" s="2"/>
      <c r="AJ271" s="2"/>
      <c r="AK271" s="2"/>
    </row>
    <row r="272" spans="1:37" s="1" customFormat="1" hidden="1">
      <c r="A272" s="10"/>
      <c r="C272" s="2"/>
      <c r="D272" s="7"/>
      <c r="E272" s="7"/>
      <c r="F272" s="7"/>
      <c r="G272" s="10"/>
      <c r="X272" s="3"/>
      <c r="Y272" s="3"/>
      <c r="Z272" s="3"/>
      <c r="AA272" s="2"/>
      <c r="AB272" s="2"/>
      <c r="AC272" s="2"/>
      <c r="AD272" s="2"/>
      <c r="AE272" s="2"/>
      <c r="AF272" s="2"/>
      <c r="AG272" s="2"/>
      <c r="AH272" s="67"/>
      <c r="AI272" s="2"/>
      <c r="AJ272" s="2"/>
      <c r="AK272" s="2"/>
    </row>
    <row r="273" spans="1:37" s="1" customFormat="1" hidden="1">
      <c r="A273" s="10"/>
      <c r="C273" s="2"/>
      <c r="D273" s="7"/>
      <c r="E273" s="7"/>
      <c r="F273" s="7"/>
      <c r="G273" s="10"/>
      <c r="X273" s="3"/>
      <c r="Y273" s="3"/>
      <c r="Z273" s="3"/>
      <c r="AA273" s="2"/>
      <c r="AB273" s="2"/>
      <c r="AC273" s="2"/>
      <c r="AD273" s="2"/>
      <c r="AE273" s="2"/>
      <c r="AF273" s="2"/>
      <c r="AG273" s="2"/>
      <c r="AH273" s="67"/>
      <c r="AI273" s="2"/>
      <c r="AJ273" s="2"/>
      <c r="AK273" s="2"/>
    </row>
    <row r="274" spans="1:37" s="1" customFormat="1" hidden="1">
      <c r="A274" s="10"/>
      <c r="C274" s="2"/>
      <c r="D274" s="7"/>
      <c r="E274" s="7"/>
      <c r="F274" s="7"/>
      <c r="G274" s="10"/>
      <c r="X274" s="3"/>
      <c r="Y274" s="3"/>
      <c r="Z274" s="3"/>
      <c r="AA274" s="2"/>
      <c r="AB274" s="2"/>
      <c r="AC274" s="2"/>
      <c r="AD274" s="2"/>
      <c r="AE274" s="2"/>
      <c r="AF274" s="2"/>
      <c r="AG274" s="2"/>
      <c r="AH274" s="67"/>
      <c r="AI274" s="2"/>
      <c r="AJ274" s="2"/>
      <c r="AK274" s="2"/>
    </row>
    <row r="275" spans="1:37" s="1" customFormat="1" hidden="1">
      <c r="A275" s="10"/>
      <c r="C275" s="2"/>
      <c r="D275" s="7"/>
      <c r="E275" s="7"/>
      <c r="F275" s="7"/>
      <c r="G275" s="10"/>
      <c r="X275" s="3"/>
      <c r="Y275" s="3"/>
      <c r="Z275" s="3"/>
      <c r="AA275" s="2"/>
      <c r="AB275" s="2"/>
      <c r="AC275" s="2"/>
      <c r="AD275" s="2"/>
      <c r="AE275" s="2"/>
      <c r="AF275" s="2"/>
      <c r="AG275" s="2"/>
      <c r="AH275" s="67"/>
      <c r="AI275" s="2"/>
      <c r="AJ275" s="2"/>
      <c r="AK275" s="2"/>
    </row>
    <row r="276" spans="1:37" s="1" customFormat="1" hidden="1">
      <c r="A276" s="10"/>
      <c r="C276" s="2"/>
      <c r="D276" s="7"/>
      <c r="E276" s="7"/>
      <c r="F276" s="7"/>
      <c r="G276" s="10"/>
      <c r="X276" s="3"/>
      <c r="Y276" s="3"/>
      <c r="Z276" s="3"/>
      <c r="AA276" s="2"/>
      <c r="AB276" s="2"/>
      <c r="AC276" s="2"/>
      <c r="AD276" s="2"/>
      <c r="AE276" s="2"/>
      <c r="AF276" s="2"/>
      <c r="AG276" s="2"/>
      <c r="AH276" s="67"/>
      <c r="AI276" s="2"/>
      <c r="AJ276" s="2"/>
      <c r="AK276" s="2"/>
    </row>
    <row r="277" spans="1:37" s="1" customFormat="1" hidden="1">
      <c r="A277" s="10"/>
      <c r="C277" s="2"/>
      <c r="D277" s="7"/>
      <c r="E277" s="7"/>
      <c r="F277" s="7"/>
      <c r="G277" s="10"/>
      <c r="X277" s="3"/>
      <c r="Y277" s="3"/>
      <c r="Z277" s="3"/>
      <c r="AA277" s="2"/>
      <c r="AB277" s="2"/>
      <c r="AC277" s="2"/>
      <c r="AD277" s="2"/>
      <c r="AE277" s="2"/>
      <c r="AF277" s="2"/>
      <c r="AG277" s="2"/>
      <c r="AH277" s="67"/>
      <c r="AI277" s="2"/>
      <c r="AJ277" s="2"/>
      <c r="AK277" s="2"/>
    </row>
    <row r="278" spans="1:37" s="1" customFormat="1" hidden="1">
      <c r="A278" s="10"/>
      <c r="C278" s="2"/>
      <c r="D278" s="7"/>
      <c r="E278" s="7"/>
      <c r="F278" s="7"/>
      <c r="G278" s="10"/>
      <c r="X278" s="3"/>
      <c r="Y278" s="3"/>
      <c r="Z278" s="3"/>
      <c r="AA278" s="2"/>
      <c r="AB278" s="2"/>
      <c r="AC278" s="2"/>
      <c r="AD278" s="2"/>
      <c r="AE278" s="2"/>
      <c r="AF278" s="2"/>
      <c r="AG278" s="2"/>
      <c r="AH278" s="67"/>
      <c r="AI278" s="2"/>
      <c r="AJ278" s="2"/>
      <c r="AK278" s="2"/>
    </row>
    <row r="279" spans="1:37" s="1" customFormat="1" hidden="1">
      <c r="A279" s="10"/>
      <c r="C279" s="2"/>
      <c r="D279" s="7"/>
      <c r="E279" s="7"/>
      <c r="F279" s="7"/>
      <c r="G279" s="10"/>
      <c r="X279" s="3"/>
      <c r="Y279" s="3"/>
      <c r="Z279" s="3"/>
      <c r="AA279" s="2"/>
      <c r="AB279" s="2"/>
      <c r="AC279" s="2"/>
      <c r="AD279" s="2"/>
      <c r="AE279" s="2"/>
      <c r="AF279" s="2"/>
      <c r="AG279" s="2"/>
      <c r="AH279" s="67"/>
      <c r="AI279" s="2"/>
      <c r="AJ279" s="2"/>
      <c r="AK279" s="2"/>
    </row>
    <row r="280" spans="1:37" s="1" customFormat="1" hidden="1">
      <c r="A280" s="10"/>
      <c r="C280" s="2"/>
      <c r="D280" s="7"/>
      <c r="E280" s="7"/>
      <c r="F280" s="7"/>
      <c r="G280" s="10"/>
      <c r="X280" s="3"/>
      <c r="Y280" s="3"/>
      <c r="Z280" s="3"/>
      <c r="AA280" s="2"/>
      <c r="AB280" s="2"/>
      <c r="AC280" s="2"/>
      <c r="AD280" s="2"/>
      <c r="AE280" s="2"/>
      <c r="AF280" s="2"/>
      <c r="AG280" s="2"/>
      <c r="AH280" s="67"/>
      <c r="AI280" s="2"/>
      <c r="AJ280" s="2"/>
      <c r="AK280" s="2"/>
    </row>
    <row r="281" spans="1:37" s="1" customFormat="1" hidden="1">
      <c r="A281" s="10"/>
      <c r="C281" s="2"/>
      <c r="D281" s="7"/>
      <c r="E281" s="7"/>
      <c r="F281" s="7"/>
      <c r="G281" s="10"/>
      <c r="X281" s="3"/>
      <c r="Y281" s="3"/>
      <c r="Z281" s="3"/>
      <c r="AA281" s="2"/>
      <c r="AB281" s="2"/>
      <c r="AC281" s="2"/>
      <c r="AD281" s="2"/>
      <c r="AE281" s="2"/>
      <c r="AF281" s="2"/>
      <c r="AG281" s="2"/>
      <c r="AH281" s="67"/>
      <c r="AI281" s="2"/>
      <c r="AJ281" s="2"/>
      <c r="AK281" s="2"/>
    </row>
    <row r="282" spans="1:37" s="1" customFormat="1" hidden="1">
      <c r="A282" s="10"/>
      <c r="C282" s="2"/>
      <c r="D282" s="7"/>
      <c r="E282" s="7"/>
      <c r="F282" s="7"/>
      <c r="G282" s="10"/>
      <c r="X282" s="3"/>
      <c r="Y282" s="3"/>
      <c r="Z282" s="3"/>
      <c r="AA282" s="2"/>
      <c r="AB282" s="2"/>
      <c r="AC282" s="2"/>
      <c r="AD282" s="2"/>
      <c r="AE282" s="2"/>
      <c r="AF282" s="2"/>
      <c r="AG282" s="2"/>
      <c r="AH282" s="67"/>
      <c r="AI282" s="2"/>
      <c r="AJ282" s="2"/>
      <c r="AK282" s="2"/>
    </row>
    <row r="283" spans="1:37" s="1" customFormat="1" hidden="1">
      <c r="A283" s="10"/>
      <c r="C283" s="2"/>
      <c r="D283" s="7"/>
      <c r="E283" s="7"/>
      <c r="F283" s="7"/>
      <c r="G283" s="10"/>
      <c r="X283" s="3"/>
      <c r="Y283" s="3"/>
      <c r="Z283" s="3"/>
      <c r="AA283" s="2"/>
      <c r="AB283" s="2"/>
      <c r="AC283" s="2"/>
      <c r="AD283" s="2"/>
      <c r="AE283" s="2"/>
      <c r="AF283" s="2"/>
      <c r="AG283" s="2"/>
      <c r="AH283" s="67"/>
      <c r="AI283" s="2"/>
      <c r="AJ283" s="2"/>
      <c r="AK283" s="2"/>
    </row>
    <row r="284" spans="1:37" s="1" customFormat="1" hidden="1">
      <c r="A284" s="10"/>
      <c r="C284" s="2"/>
      <c r="D284" s="7"/>
      <c r="E284" s="7"/>
      <c r="F284" s="7"/>
      <c r="G284" s="10"/>
      <c r="X284" s="3"/>
      <c r="Y284" s="3"/>
      <c r="Z284" s="3"/>
      <c r="AA284" s="2"/>
      <c r="AB284" s="2"/>
      <c r="AC284" s="2"/>
      <c r="AD284" s="2"/>
      <c r="AE284" s="2"/>
      <c r="AF284" s="2"/>
      <c r="AG284" s="2"/>
      <c r="AH284" s="67"/>
      <c r="AI284" s="2"/>
      <c r="AJ284" s="2"/>
      <c r="AK284" s="2"/>
    </row>
    <row r="285" spans="1:37" s="1" customFormat="1" hidden="1">
      <c r="A285" s="10"/>
      <c r="C285" s="2"/>
      <c r="D285" s="7"/>
      <c r="E285" s="7"/>
      <c r="F285" s="7"/>
      <c r="G285" s="10"/>
      <c r="X285" s="3"/>
      <c r="Y285" s="3"/>
      <c r="Z285" s="3"/>
      <c r="AA285" s="2"/>
      <c r="AB285" s="2"/>
      <c r="AC285" s="2"/>
      <c r="AD285" s="2"/>
      <c r="AE285" s="2"/>
      <c r="AF285" s="2"/>
      <c r="AG285" s="2"/>
      <c r="AH285" s="67"/>
      <c r="AI285" s="2"/>
      <c r="AJ285" s="2"/>
      <c r="AK285" s="2"/>
    </row>
    <row r="286" spans="1:37" s="1" customFormat="1" hidden="1">
      <c r="A286" s="10"/>
      <c r="C286" s="2"/>
      <c r="D286" s="7"/>
      <c r="E286" s="7"/>
      <c r="F286" s="7"/>
      <c r="G286" s="10"/>
      <c r="X286" s="3"/>
      <c r="Y286" s="3"/>
      <c r="Z286" s="3"/>
      <c r="AA286" s="2"/>
      <c r="AB286" s="2"/>
      <c r="AC286" s="2"/>
      <c r="AD286" s="2"/>
      <c r="AE286" s="2"/>
      <c r="AF286" s="2"/>
      <c r="AG286" s="2"/>
      <c r="AH286" s="67"/>
      <c r="AI286" s="2"/>
      <c r="AJ286" s="2"/>
      <c r="AK286" s="2"/>
    </row>
    <row r="287" spans="1:37" s="1" customFormat="1" hidden="1">
      <c r="A287" s="10"/>
      <c r="C287" s="2"/>
      <c r="D287" s="7"/>
      <c r="E287" s="7"/>
      <c r="F287" s="7"/>
      <c r="G287" s="10"/>
      <c r="X287" s="3"/>
      <c r="Y287" s="3"/>
      <c r="Z287" s="3"/>
      <c r="AA287" s="2"/>
      <c r="AB287" s="2"/>
      <c r="AC287" s="2"/>
      <c r="AD287" s="2"/>
      <c r="AE287" s="2"/>
      <c r="AF287" s="2"/>
      <c r="AG287" s="2"/>
      <c r="AH287" s="67"/>
      <c r="AI287" s="2"/>
      <c r="AJ287" s="2"/>
      <c r="AK287" s="2"/>
    </row>
    <row r="288" spans="1:37" s="1" customFormat="1" hidden="1">
      <c r="A288" s="10"/>
      <c r="C288" s="2"/>
      <c r="D288" s="7"/>
      <c r="E288" s="7"/>
      <c r="F288" s="7"/>
      <c r="G288" s="10"/>
      <c r="X288" s="3"/>
      <c r="Y288" s="3"/>
      <c r="Z288" s="3"/>
      <c r="AA288" s="2"/>
      <c r="AB288" s="2"/>
      <c r="AC288" s="2"/>
      <c r="AD288" s="2"/>
      <c r="AE288" s="2"/>
      <c r="AF288" s="2"/>
      <c r="AG288" s="2"/>
      <c r="AH288" s="67"/>
      <c r="AI288" s="2"/>
      <c r="AJ288" s="2"/>
      <c r="AK288" s="2"/>
    </row>
    <row r="289" spans="1:37" s="1" customFormat="1" hidden="1">
      <c r="A289" s="10"/>
      <c r="C289" s="2"/>
      <c r="D289" s="7"/>
      <c r="E289" s="7"/>
      <c r="F289" s="7"/>
      <c r="G289" s="10"/>
      <c r="X289" s="3"/>
      <c r="Y289" s="3"/>
      <c r="Z289" s="3"/>
      <c r="AA289" s="2"/>
      <c r="AB289" s="2"/>
      <c r="AC289" s="2"/>
      <c r="AD289" s="2"/>
      <c r="AE289" s="2"/>
      <c r="AF289" s="2"/>
      <c r="AG289" s="2"/>
      <c r="AH289" s="67"/>
      <c r="AI289" s="2"/>
      <c r="AJ289" s="2"/>
      <c r="AK289" s="2"/>
    </row>
    <row r="290" spans="1:37" s="1" customFormat="1" hidden="1">
      <c r="A290" s="10"/>
      <c r="C290" s="2"/>
      <c r="D290" s="7"/>
      <c r="E290" s="7"/>
      <c r="F290" s="7"/>
      <c r="G290" s="10"/>
      <c r="X290" s="3"/>
      <c r="Y290" s="3"/>
      <c r="Z290" s="3"/>
      <c r="AA290" s="2"/>
      <c r="AB290" s="2"/>
      <c r="AC290" s="2"/>
      <c r="AD290" s="2"/>
      <c r="AE290" s="2"/>
      <c r="AF290" s="2"/>
      <c r="AG290" s="2"/>
      <c r="AH290" s="67"/>
      <c r="AI290" s="2"/>
      <c r="AJ290" s="2"/>
      <c r="AK290" s="2"/>
    </row>
    <row r="291" spans="1:37" s="1" customFormat="1" hidden="1">
      <c r="A291" s="10"/>
      <c r="C291" s="2"/>
      <c r="D291" s="7"/>
      <c r="E291" s="7"/>
      <c r="F291" s="7"/>
      <c r="G291" s="10"/>
      <c r="X291" s="3"/>
      <c r="Y291" s="3"/>
      <c r="Z291" s="3"/>
      <c r="AA291" s="2"/>
      <c r="AB291" s="2"/>
      <c r="AC291" s="2"/>
      <c r="AD291" s="2"/>
      <c r="AE291" s="2"/>
      <c r="AF291" s="2"/>
      <c r="AG291" s="2"/>
      <c r="AH291" s="67"/>
      <c r="AI291" s="2"/>
      <c r="AJ291" s="2"/>
      <c r="AK291" s="2"/>
    </row>
    <row r="292" spans="1:37" s="1" customFormat="1" hidden="1">
      <c r="A292" s="10"/>
      <c r="C292" s="2"/>
      <c r="D292" s="7"/>
      <c r="E292" s="7"/>
      <c r="F292" s="7"/>
      <c r="G292" s="10"/>
      <c r="X292" s="3"/>
      <c r="Y292" s="3"/>
      <c r="Z292" s="3"/>
      <c r="AA292" s="2"/>
      <c r="AB292" s="2"/>
      <c r="AC292" s="2"/>
      <c r="AD292" s="2"/>
      <c r="AE292" s="2"/>
      <c r="AF292" s="2"/>
      <c r="AG292" s="2"/>
      <c r="AH292" s="67"/>
      <c r="AI292" s="2"/>
      <c r="AJ292" s="2"/>
      <c r="AK292" s="2"/>
    </row>
    <row r="293" spans="1:37" s="1" customFormat="1" hidden="1">
      <c r="A293" s="10"/>
      <c r="C293" s="2"/>
      <c r="D293" s="7"/>
      <c r="E293" s="7"/>
      <c r="F293" s="7"/>
      <c r="G293" s="10"/>
      <c r="X293" s="3"/>
      <c r="Y293" s="3"/>
      <c r="Z293" s="3"/>
      <c r="AA293" s="2"/>
      <c r="AB293" s="2"/>
      <c r="AC293" s="2"/>
      <c r="AD293" s="2"/>
      <c r="AE293" s="2"/>
      <c r="AF293" s="2"/>
      <c r="AG293" s="2"/>
      <c r="AH293" s="67"/>
      <c r="AI293" s="2"/>
      <c r="AJ293" s="2"/>
      <c r="AK293" s="2"/>
    </row>
    <row r="294" spans="1:37" s="1" customFormat="1" hidden="1">
      <c r="A294" s="10"/>
      <c r="C294" s="2"/>
      <c r="D294" s="7"/>
      <c r="E294" s="7"/>
      <c r="F294" s="7"/>
      <c r="G294" s="10"/>
      <c r="X294" s="3"/>
      <c r="Y294" s="3"/>
      <c r="Z294" s="3"/>
      <c r="AA294" s="2"/>
      <c r="AB294" s="2"/>
      <c r="AC294" s="2"/>
      <c r="AD294" s="2"/>
      <c r="AE294" s="2"/>
      <c r="AF294" s="2"/>
      <c r="AG294" s="2"/>
      <c r="AH294" s="67"/>
      <c r="AI294" s="2"/>
      <c r="AJ294" s="2"/>
      <c r="AK294" s="2"/>
    </row>
    <row r="295" spans="1:37" s="1" customFormat="1" hidden="1">
      <c r="A295" s="10"/>
      <c r="C295" s="2"/>
      <c r="D295" s="7"/>
      <c r="E295" s="7"/>
      <c r="F295" s="7"/>
      <c r="G295" s="10"/>
      <c r="X295" s="3"/>
      <c r="Y295" s="3"/>
      <c r="Z295" s="3"/>
      <c r="AA295" s="2"/>
      <c r="AB295" s="2"/>
      <c r="AC295" s="2"/>
      <c r="AD295" s="2"/>
      <c r="AE295" s="2"/>
      <c r="AF295" s="2"/>
      <c r="AG295" s="2"/>
      <c r="AH295" s="67"/>
      <c r="AI295" s="2"/>
      <c r="AJ295" s="2"/>
      <c r="AK295" s="2"/>
    </row>
    <row r="296" spans="1:37" s="1" customFormat="1" hidden="1">
      <c r="A296" s="10"/>
      <c r="C296" s="2"/>
      <c r="D296" s="7"/>
      <c r="E296" s="7"/>
      <c r="F296" s="7"/>
      <c r="G296" s="10"/>
      <c r="X296" s="3"/>
      <c r="Y296" s="3"/>
      <c r="Z296" s="3"/>
      <c r="AA296" s="2"/>
      <c r="AB296" s="2"/>
      <c r="AC296" s="2"/>
      <c r="AD296" s="2"/>
      <c r="AE296" s="2"/>
      <c r="AF296" s="2"/>
      <c r="AG296" s="2"/>
      <c r="AH296" s="67"/>
      <c r="AI296" s="2"/>
      <c r="AJ296" s="2"/>
      <c r="AK296" s="2"/>
    </row>
    <row r="297" spans="1:37" s="1" customFormat="1" hidden="1">
      <c r="A297" s="10"/>
      <c r="C297" s="2"/>
      <c r="D297" s="7"/>
      <c r="E297" s="7"/>
      <c r="F297" s="7"/>
      <c r="G297" s="10"/>
      <c r="X297" s="3"/>
      <c r="Y297" s="3"/>
      <c r="Z297" s="3"/>
      <c r="AA297" s="2"/>
      <c r="AB297" s="2"/>
      <c r="AC297" s="2"/>
      <c r="AD297" s="2"/>
      <c r="AE297" s="2"/>
      <c r="AF297" s="2"/>
      <c r="AG297" s="2"/>
      <c r="AH297" s="67"/>
      <c r="AI297" s="2"/>
      <c r="AJ297" s="2"/>
      <c r="AK297" s="2"/>
    </row>
    <row r="298" spans="1:37" s="1" customFormat="1" hidden="1">
      <c r="A298" s="10"/>
      <c r="C298" s="2"/>
      <c r="D298" s="7"/>
      <c r="E298" s="7"/>
      <c r="F298" s="7"/>
      <c r="G298" s="10"/>
      <c r="X298" s="3"/>
      <c r="Y298" s="3"/>
      <c r="Z298" s="3"/>
      <c r="AA298" s="2"/>
      <c r="AB298" s="2"/>
      <c r="AC298" s="2"/>
      <c r="AD298" s="2"/>
      <c r="AE298" s="2"/>
      <c r="AF298" s="2"/>
      <c r="AG298" s="2"/>
      <c r="AH298" s="67"/>
      <c r="AI298" s="2"/>
      <c r="AJ298" s="2"/>
      <c r="AK298" s="2"/>
    </row>
    <row r="299" spans="1:37" s="1" customFormat="1" hidden="1">
      <c r="A299" s="10"/>
      <c r="C299" s="2"/>
      <c r="D299" s="7"/>
      <c r="E299" s="7"/>
      <c r="F299" s="7"/>
      <c r="G299" s="10"/>
      <c r="X299" s="3"/>
      <c r="Y299" s="3"/>
      <c r="Z299" s="3"/>
      <c r="AA299" s="2"/>
      <c r="AB299" s="2"/>
      <c r="AC299" s="2"/>
      <c r="AD299" s="2"/>
      <c r="AE299" s="2"/>
      <c r="AF299" s="2"/>
      <c r="AG299" s="2"/>
      <c r="AH299" s="67"/>
      <c r="AI299" s="2"/>
      <c r="AJ299" s="2"/>
      <c r="AK299" s="2"/>
    </row>
    <row r="300" spans="1:37" s="1" customFormat="1" hidden="1">
      <c r="A300" s="10"/>
      <c r="C300" s="2"/>
      <c r="D300" s="7"/>
      <c r="E300" s="7"/>
      <c r="F300" s="7"/>
      <c r="G300" s="10"/>
      <c r="X300" s="3"/>
      <c r="Y300" s="3"/>
      <c r="Z300" s="3"/>
      <c r="AA300" s="2"/>
      <c r="AB300" s="2"/>
      <c r="AC300" s="2"/>
      <c r="AD300" s="2"/>
      <c r="AE300" s="2"/>
      <c r="AF300" s="2"/>
      <c r="AG300" s="2"/>
      <c r="AH300" s="67"/>
      <c r="AI300" s="2"/>
      <c r="AJ300" s="2"/>
      <c r="AK300" s="2"/>
    </row>
    <row r="301" spans="1:37" s="1" customFormat="1" hidden="1">
      <c r="A301" s="10"/>
      <c r="C301" s="2"/>
      <c r="D301" s="7"/>
      <c r="E301" s="7"/>
      <c r="F301" s="7"/>
      <c r="G301" s="10"/>
      <c r="X301" s="3"/>
      <c r="Y301" s="3"/>
      <c r="Z301" s="3"/>
      <c r="AA301" s="2"/>
      <c r="AB301" s="2"/>
      <c r="AC301" s="2"/>
      <c r="AD301" s="2"/>
      <c r="AE301" s="2"/>
      <c r="AF301" s="2"/>
      <c r="AG301" s="2"/>
      <c r="AH301" s="67"/>
      <c r="AI301" s="2"/>
      <c r="AJ301" s="2"/>
      <c r="AK301" s="2"/>
    </row>
    <row r="302" spans="1:37" s="1" customFormat="1" hidden="1">
      <c r="A302" s="10"/>
      <c r="C302" s="2"/>
      <c r="D302" s="7"/>
      <c r="E302" s="7"/>
      <c r="F302" s="7"/>
      <c r="G302" s="10"/>
      <c r="X302" s="3"/>
      <c r="Y302" s="3"/>
      <c r="Z302" s="3"/>
      <c r="AA302" s="2"/>
      <c r="AB302" s="2"/>
      <c r="AC302" s="2"/>
      <c r="AD302" s="2"/>
      <c r="AE302" s="2"/>
      <c r="AF302" s="2"/>
      <c r="AG302" s="2"/>
      <c r="AH302" s="67"/>
      <c r="AI302" s="2"/>
      <c r="AJ302" s="2"/>
      <c r="AK302" s="2"/>
    </row>
    <row r="303" spans="1:37" s="1" customFormat="1" hidden="1">
      <c r="A303" s="10"/>
      <c r="C303" s="2"/>
      <c r="D303" s="7"/>
      <c r="E303" s="7"/>
      <c r="F303" s="7"/>
      <c r="G303" s="10"/>
      <c r="X303" s="3"/>
      <c r="Y303" s="3"/>
      <c r="Z303" s="3"/>
      <c r="AA303" s="2"/>
      <c r="AB303" s="2"/>
      <c r="AC303" s="2"/>
      <c r="AD303" s="2"/>
      <c r="AE303" s="2"/>
      <c r="AF303" s="2"/>
      <c r="AG303" s="2"/>
      <c r="AH303" s="67"/>
      <c r="AI303" s="2"/>
      <c r="AJ303" s="2"/>
      <c r="AK303" s="2"/>
    </row>
    <row r="304" spans="1:37" s="1" customFormat="1" hidden="1">
      <c r="A304" s="10"/>
      <c r="C304" s="2"/>
      <c r="D304" s="7"/>
      <c r="E304" s="7"/>
      <c r="F304" s="7"/>
      <c r="G304" s="10"/>
      <c r="X304" s="3"/>
      <c r="Y304" s="3"/>
      <c r="Z304" s="3"/>
      <c r="AA304" s="2"/>
      <c r="AB304" s="2"/>
      <c r="AC304" s="2"/>
      <c r="AD304" s="2"/>
      <c r="AE304" s="2"/>
      <c r="AF304" s="2"/>
      <c r="AG304" s="2"/>
      <c r="AH304" s="67"/>
      <c r="AI304" s="2"/>
      <c r="AJ304" s="2"/>
      <c r="AK304" s="2"/>
    </row>
    <row r="305" spans="1:37" s="1" customFormat="1" hidden="1">
      <c r="A305" s="10"/>
      <c r="C305" s="2"/>
      <c r="D305" s="7"/>
      <c r="E305" s="7"/>
      <c r="F305" s="7"/>
      <c r="G305" s="10"/>
      <c r="X305" s="3"/>
      <c r="Y305" s="3"/>
      <c r="Z305" s="3"/>
      <c r="AA305" s="2"/>
      <c r="AB305" s="2"/>
      <c r="AC305" s="2"/>
      <c r="AD305" s="2"/>
      <c r="AE305" s="2"/>
      <c r="AF305" s="2"/>
      <c r="AG305" s="2"/>
      <c r="AH305" s="67"/>
      <c r="AI305" s="2"/>
      <c r="AJ305" s="2"/>
      <c r="AK305" s="2"/>
    </row>
    <row r="306" spans="1:37" s="1" customFormat="1" hidden="1">
      <c r="A306" s="10"/>
      <c r="C306" s="2"/>
      <c r="D306" s="7"/>
      <c r="E306" s="7"/>
      <c r="F306" s="7"/>
      <c r="G306" s="10"/>
      <c r="X306" s="3"/>
      <c r="Y306" s="3"/>
      <c r="Z306" s="3"/>
      <c r="AA306" s="2"/>
      <c r="AB306" s="2"/>
      <c r="AC306" s="2"/>
      <c r="AD306" s="2"/>
      <c r="AE306" s="2"/>
      <c r="AF306" s="2"/>
      <c r="AG306" s="2"/>
      <c r="AH306" s="67"/>
      <c r="AI306" s="2"/>
      <c r="AJ306" s="2"/>
      <c r="AK306" s="2"/>
    </row>
    <row r="307" spans="1:37" s="1" customFormat="1" hidden="1">
      <c r="A307" s="10"/>
      <c r="C307" s="2"/>
      <c r="D307" s="7"/>
      <c r="E307" s="7"/>
      <c r="F307" s="7"/>
      <c r="G307" s="10"/>
      <c r="X307" s="3"/>
      <c r="Y307" s="3"/>
      <c r="Z307" s="3"/>
      <c r="AA307" s="2"/>
      <c r="AB307" s="2"/>
      <c r="AC307" s="2"/>
      <c r="AD307" s="2"/>
      <c r="AE307" s="2"/>
      <c r="AF307" s="2"/>
      <c r="AG307" s="2"/>
      <c r="AH307" s="67"/>
      <c r="AI307" s="2"/>
      <c r="AJ307" s="2"/>
      <c r="AK307" s="2"/>
    </row>
    <row r="308" spans="1:37" s="1" customFormat="1" hidden="1">
      <c r="A308" s="10"/>
      <c r="C308" s="2"/>
      <c r="D308" s="7"/>
      <c r="E308" s="7"/>
      <c r="F308" s="7"/>
      <c r="G308" s="10"/>
      <c r="X308" s="3"/>
      <c r="Y308" s="3"/>
      <c r="Z308" s="3"/>
      <c r="AA308" s="2"/>
      <c r="AB308" s="2"/>
      <c r="AC308" s="2"/>
      <c r="AD308" s="2"/>
      <c r="AE308" s="2"/>
      <c r="AF308" s="2"/>
      <c r="AG308" s="2"/>
      <c r="AH308" s="67"/>
      <c r="AI308" s="2"/>
      <c r="AJ308" s="2"/>
      <c r="AK308" s="2"/>
    </row>
    <row r="309" spans="1:37" s="1" customFormat="1" hidden="1">
      <c r="A309" s="10"/>
      <c r="C309" s="2"/>
      <c r="D309" s="7"/>
      <c r="E309" s="7"/>
      <c r="F309" s="7"/>
      <c r="G309" s="10"/>
      <c r="X309" s="3"/>
      <c r="Y309" s="3"/>
      <c r="Z309" s="3"/>
      <c r="AA309" s="2"/>
      <c r="AB309" s="2"/>
      <c r="AC309" s="2"/>
      <c r="AD309" s="2"/>
      <c r="AE309" s="2"/>
      <c r="AF309" s="2"/>
      <c r="AG309" s="2"/>
      <c r="AH309" s="67"/>
      <c r="AI309" s="2"/>
      <c r="AJ309" s="2"/>
      <c r="AK309" s="2"/>
    </row>
    <row r="310" spans="1:37" s="1" customFormat="1" hidden="1">
      <c r="A310" s="10"/>
      <c r="C310" s="2"/>
      <c r="D310" s="7"/>
      <c r="E310" s="7"/>
      <c r="F310" s="7"/>
      <c r="G310" s="10"/>
      <c r="X310" s="3"/>
      <c r="Y310" s="3"/>
      <c r="Z310" s="3"/>
      <c r="AA310" s="2"/>
      <c r="AB310" s="2"/>
      <c r="AC310" s="2"/>
      <c r="AD310" s="2"/>
      <c r="AE310" s="2"/>
      <c r="AF310" s="2"/>
      <c r="AG310" s="2"/>
      <c r="AH310" s="67"/>
      <c r="AI310" s="2"/>
      <c r="AJ310" s="2"/>
      <c r="AK310" s="2"/>
    </row>
    <row r="311" spans="1:37" s="1" customFormat="1" hidden="1">
      <c r="A311" s="10"/>
      <c r="C311" s="2"/>
      <c r="D311" s="7"/>
      <c r="E311" s="7"/>
      <c r="F311" s="7"/>
      <c r="G311" s="10"/>
      <c r="X311" s="3"/>
      <c r="Y311" s="3"/>
      <c r="Z311" s="3"/>
      <c r="AA311" s="2"/>
      <c r="AB311" s="2"/>
      <c r="AC311" s="2"/>
      <c r="AD311" s="2"/>
      <c r="AE311" s="2"/>
      <c r="AF311" s="2"/>
      <c r="AG311" s="2"/>
      <c r="AH311" s="67"/>
      <c r="AI311" s="2"/>
      <c r="AJ311" s="2"/>
      <c r="AK311" s="2"/>
    </row>
    <row r="312" spans="1:37" s="1" customFormat="1" hidden="1">
      <c r="A312" s="10"/>
      <c r="C312" s="2"/>
      <c r="D312" s="7"/>
      <c r="E312" s="7"/>
      <c r="F312" s="7"/>
      <c r="G312" s="10"/>
      <c r="X312" s="3"/>
      <c r="Y312" s="3"/>
      <c r="Z312" s="3"/>
      <c r="AA312" s="2"/>
      <c r="AB312" s="2"/>
      <c r="AC312" s="2"/>
      <c r="AD312" s="2"/>
      <c r="AE312" s="2"/>
      <c r="AF312" s="2"/>
      <c r="AG312" s="2"/>
      <c r="AH312" s="67"/>
      <c r="AI312" s="2"/>
      <c r="AJ312" s="2"/>
      <c r="AK312" s="2"/>
    </row>
    <row r="313" spans="1:37" s="1" customFormat="1" hidden="1">
      <c r="A313" s="10"/>
      <c r="C313" s="2"/>
      <c r="D313" s="7"/>
      <c r="E313" s="7"/>
      <c r="F313" s="7"/>
      <c r="G313" s="10"/>
      <c r="X313" s="3"/>
      <c r="Y313" s="3"/>
      <c r="Z313" s="3"/>
      <c r="AA313" s="2"/>
      <c r="AB313" s="2"/>
      <c r="AC313" s="2"/>
      <c r="AD313" s="2"/>
      <c r="AE313" s="2"/>
      <c r="AF313" s="2"/>
      <c r="AG313" s="2"/>
      <c r="AH313" s="67"/>
      <c r="AI313" s="2"/>
      <c r="AJ313" s="2"/>
      <c r="AK313" s="2"/>
    </row>
    <row r="314" spans="1:37" s="1" customFormat="1" hidden="1">
      <c r="A314" s="10"/>
      <c r="C314" s="2"/>
      <c r="D314" s="7"/>
      <c r="E314" s="7"/>
      <c r="F314" s="7"/>
      <c r="G314" s="10"/>
      <c r="X314" s="3"/>
      <c r="Y314" s="3"/>
      <c r="Z314" s="3"/>
      <c r="AA314" s="2"/>
      <c r="AB314" s="2"/>
      <c r="AC314" s="2"/>
      <c r="AD314" s="2"/>
      <c r="AE314" s="2"/>
      <c r="AF314" s="2"/>
      <c r="AG314" s="2"/>
      <c r="AH314" s="67"/>
      <c r="AI314" s="2"/>
      <c r="AJ314" s="2"/>
      <c r="AK314" s="2"/>
    </row>
    <row r="315" spans="1:37" s="1" customFormat="1" hidden="1">
      <c r="A315" s="10"/>
      <c r="C315" s="2"/>
      <c r="D315" s="7"/>
      <c r="E315" s="7"/>
      <c r="F315" s="7"/>
      <c r="G315" s="10"/>
      <c r="X315" s="3"/>
      <c r="Y315" s="3"/>
      <c r="Z315" s="3"/>
      <c r="AA315" s="2"/>
      <c r="AB315" s="2"/>
      <c r="AC315" s="2"/>
      <c r="AD315" s="2"/>
      <c r="AE315" s="2"/>
      <c r="AF315" s="2"/>
      <c r="AG315" s="2"/>
      <c r="AH315" s="67"/>
      <c r="AI315" s="2"/>
      <c r="AJ315" s="2"/>
      <c r="AK315" s="2"/>
    </row>
    <row r="316" spans="1:37" s="1" customFormat="1" hidden="1">
      <c r="A316" s="10"/>
      <c r="C316" s="2"/>
      <c r="D316" s="7"/>
      <c r="E316" s="7"/>
      <c r="F316" s="7"/>
      <c r="G316" s="10"/>
      <c r="X316" s="3"/>
      <c r="Y316" s="3"/>
      <c r="Z316" s="3"/>
      <c r="AA316" s="2"/>
      <c r="AB316" s="2"/>
      <c r="AC316" s="2"/>
      <c r="AD316" s="2"/>
      <c r="AE316" s="2"/>
      <c r="AF316" s="2"/>
      <c r="AG316" s="2"/>
      <c r="AH316" s="67"/>
      <c r="AI316" s="2"/>
      <c r="AJ316" s="2"/>
      <c r="AK316" s="2"/>
    </row>
    <row r="317" spans="1:37" s="1" customFormat="1" hidden="1">
      <c r="A317" s="10"/>
      <c r="C317" s="2"/>
      <c r="D317" s="7"/>
      <c r="E317" s="7"/>
      <c r="F317" s="7"/>
      <c r="G317" s="10"/>
      <c r="X317" s="3"/>
      <c r="Y317" s="3"/>
      <c r="Z317" s="3"/>
      <c r="AA317" s="2"/>
      <c r="AB317" s="2"/>
      <c r="AC317" s="2"/>
      <c r="AD317" s="2"/>
      <c r="AE317" s="2"/>
      <c r="AF317" s="2"/>
      <c r="AG317" s="2"/>
      <c r="AH317" s="67"/>
      <c r="AI317" s="2"/>
      <c r="AJ317" s="2"/>
      <c r="AK317" s="2"/>
    </row>
    <row r="318" spans="1:37" s="1" customFormat="1" hidden="1">
      <c r="A318" s="10"/>
      <c r="C318" s="2"/>
      <c r="D318" s="7"/>
      <c r="E318" s="7"/>
      <c r="F318" s="7"/>
      <c r="G318" s="10"/>
      <c r="X318" s="3"/>
      <c r="Y318" s="3"/>
      <c r="Z318" s="3"/>
      <c r="AA318" s="2"/>
      <c r="AB318" s="2"/>
      <c r="AC318" s="2"/>
      <c r="AD318" s="2"/>
      <c r="AE318" s="2"/>
      <c r="AF318" s="2"/>
      <c r="AG318" s="2"/>
      <c r="AH318" s="67"/>
      <c r="AI318" s="2"/>
      <c r="AJ318" s="2"/>
      <c r="AK318" s="2"/>
    </row>
    <row r="319" spans="1:37" s="1" customFormat="1" hidden="1">
      <c r="A319" s="10"/>
      <c r="C319" s="2"/>
      <c r="D319" s="7"/>
      <c r="E319" s="7"/>
      <c r="F319" s="7"/>
      <c r="G319" s="10"/>
      <c r="X319" s="3"/>
      <c r="Y319" s="3"/>
      <c r="Z319" s="3"/>
      <c r="AA319" s="2"/>
      <c r="AB319" s="2"/>
      <c r="AC319" s="2"/>
      <c r="AD319" s="2"/>
      <c r="AE319" s="2"/>
      <c r="AF319" s="2"/>
      <c r="AG319" s="2"/>
      <c r="AH319" s="67"/>
      <c r="AI319" s="2"/>
      <c r="AJ319" s="2"/>
      <c r="AK319" s="2"/>
    </row>
    <row r="320" spans="1:37" s="1" customFormat="1" hidden="1">
      <c r="A320" s="10"/>
      <c r="C320" s="2"/>
      <c r="D320" s="7"/>
      <c r="E320" s="7"/>
      <c r="F320" s="7"/>
      <c r="G320" s="10"/>
      <c r="X320" s="3"/>
      <c r="Y320" s="3"/>
      <c r="Z320" s="3"/>
      <c r="AA320" s="2"/>
      <c r="AB320" s="2"/>
      <c r="AC320" s="2"/>
      <c r="AD320" s="2"/>
      <c r="AE320" s="2"/>
      <c r="AF320" s="2"/>
      <c r="AG320" s="2"/>
      <c r="AH320" s="67"/>
      <c r="AI320" s="2"/>
      <c r="AJ320" s="2"/>
      <c r="AK320" s="2"/>
    </row>
    <row r="321" spans="1:37" s="1" customFormat="1" hidden="1">
      <c r="A321" s="10"/>
      <c r="C321" s="2"/>
      <c r="D321" s="7"/>
      <c r="E321" s="7"/>
      <c r="F321" s="7"/>
      <c r="G321" s="10"/>
      <c r="X321" s="3"/>
      <c r="Y321" s="3"/>
      <c r="Z321" s="3"/>
      <c r="AA321" s="2"/>
      <c r="AB321" s="2"/>
      <c r="AC321" s="2"/>
      <c r="AD321" s="2"/>
      <c r="AE321" s="2"/>
      <c r="AF321" s="2"/>
      <c r="AG321" s="2"/>
      <c r="AH321" s="67"/>
      <c r="AI321" s="2"/>
      <c r="AJ321" s="2"/>
      <c r="AK321" s="2"/>
    </row>
    <row r="322" spans="1:37" s="1" customFormat="1" hidden="1">
      <c r="A322" s="10"/>
      <c r="C322" s="2"/>
      <c r="D322" s="7"/>
      <c r="E322" s="7"/>
      <c r="F322" s="7"/>
      <c r="G322" s="10"/>
      <c r="X322" s="3"/>
      <c r="Y322" s="3"/>
      <c r="Z322" s="3"/>
      <c r="AA322" s="2"/>
      <c r="AB322" s="2"/>
      <c r="AC322" s="2"/>
      <c r="AD322" s="2"/>
      <c r="AE322" s="2"/>
      <c r="AF322" s="2"/>
      <c r="AG322" s="2"/>
      <c r="AH322" s="67"/>
      <c r="AI322" s="2"/>
      <c r="AJ322" s="2"/>
      <c r="AK322" s="2"/>
    </row>
    <row r="323" spans="1:37" s="1" customFormat="1" hidden="1">
      <c r="A323" s="10"/>
      <c r="C323" s="2"/>
      <c r="D323" s="7"/>
      <c r="E323" s="7"/>
      <c r="F323" s="7"/>
      <c r="G323" s="10"/>
      <c r="X323" s="3"/>
      <c r="Y323" s="3"/>
      <c r="Z323" s="3"/>
      <c r="AA323" s="2"/>
      <c r="AB323" s="2"/>
      <c r="AC323" s="2"/>
      <c r="AD323" s="2"/>
      <c r="AE323" s="2"/>
      <c r="AF323" s="2"/>
      <c r="AG323" s="2"/>
      <c r="AH323" s="67"/>
      <c r="AI323" s="2"/>
      <c r="AJ323" s="2"/>
      <c r="AK323" s="2"/>
    </row>
    <row r="324" spans="1:37" s="1" customFormat="1" hidden="1">
      <c r="A324" s="10"/>
      <c r="C324" s="2"/>
      <c r="D324" s="7"/>
      <c r="E324" s="7"/>
      <c r="F324" s="7"/>
      <c r="G324" s="10"/>
      <c r="X324" s="3"/>
      <c r="Y324" s="3"/>
      <c r="Z324" s="3"/>
      <c r="AA324" s="2"/>
      <c r="AB324" s="2"/>
      <c r="AC324" s="2"/>
      <c r="AD324" s="2"/>
      <c r="AE324" s="2"/>
      <c r="AF324" s="2"/>
      <c r="AG324" s="2"/>
      <c r="AH324" s="67"/>
      <c r="AI324" s="2"/>
      <c r="AJ324" s="2"/>
      <c r="AK324" s="2"/>
    </row>
    <row r="325" spans="1:37" s="1" customFormat="1" hidden="1">
      <c r="A325" s="10"/>
      <c r="C325" s="2"/>
      <c r="D325" s="7"/>
      <c r="E325" s="7"/>
      <c r="F325" s="7"/>
      <c r="G325" s="10"/>
      <c r="X325" s="3"/>
      <c r="Y325" s="3"/>
      <c r="Z325" s="3"/>
      <c r="AA325" s="2"/>
      <c r="AB325" s="2"/>
      <c r="AC325" s="2"/>
      <c r="AD325" s="2"/>
      <c r="AE325" s="2"/>
      <c r="AF325" s="2"/>
      <c r="AG325" s="2"/>
      <c r="AH325" s="67"/>
      <c r="AI325" s="2"/>
      <c r="AJ325" s="2"/>
      <c r="AK325" s="2"/>
    </row>
    <row r="326" spans="1:37" s="1" customFormat="1" hidden="1">
      <c r="A326" s="10"/>
      <c r="C326" s="2"/>
      <c r="D326" s="7"/>
      <c r="E326" s="7"/>
      <c r="F326" s="7"/>
      <c r="G326" s="10"/>
      <c r="X326" s="3"/>
      <c r="Y326" s="3"/>
      <c r="Z326" s="3"/>
      <c r="AA326" s="2"/>
      <c r="AB326" s="2"/>
      <c r="AC326" s="2"/>
      <c r="AD326" s="2"/>
      <c r="AE326" s="2"/>
      <c r="AF326" s="2"/>
      <c r="AG326" s="2"/>
      <c r="AH326" s="67"/>
      <c r="AI326" s="2"/>
      <c r="AJ326" s="2"/>
      <c r="AK326" s="2"/>
    </row>
    <row r="327" spans="1:37" s="1" customFormat="1" hidden="1">
      <c r="A327" s="10"/>
      <c r="C327" s="2"/>
      <c r="D327" s="7"/>
      <c r="E327" s="7"/>
      <c r="F327" s="7"/>
      <c r="G327" s="10"/>
      <c r="X327" s="3"/>
      <c r="Y327" s="3"/>
      <c r="Z327" s="3"/>
      <c r="AA327" s="2"/>
      <c r="AB327" s="2"/>
      <c r="AC327" s="2"/>
      <c r="AD327" s="2"/>
      <c r="AE327" s="2"/>
      <c r="AF327" s="2"/>
      <c r="AG327" s="2"/>
      <c r="AH327" s="67"/>
      <c r="AI327" s="2"/>
      <c r="AJ327" s="2"/>
      <c r="AK327" s="2"/>
    </row>
    <row r="328" spans="1:37" s="1" customFormat="1" hidden="1">
      <c r="A328" s="10"/>
      <c r="C328" s="2"/>
      <c r="D328" s="7"/>
      <c r="E328" s="7"/>
      <c r="F328" s="7"/>
      <c r="G328" s="10"/>
      <c r="X328" s="3"/>
      <c r="Y328" s="3"/>
      <c r="Z328" s="3"/>
      <c r="AA328" s="2"/>
      <c r="AB328" s="2"/>
      <c r="AC328" s="2"/>
      <c r="AD328" s="2"/>
      <c r="AE328" s="2"/>
      <c r="AF328" s="2"/>
      <c r="AG328" s="2"/>
      <c r="AH328" s="67"/>
      <c r="AI328" s="2"/>
      <c r="AJ328" s="2"/>
      <c r="AK328" s="2"/>
    </row>
    <row r="329" spans="1:37" s="1" customFormat="1" hidden="1">
      <c r="A329" s="10"/>
      <c r="C329" s="2"/>
      <c r="D329" s="7"/>
      <c r="E329" s="7"/>
      <c r="F329" s="7"/>
      <c r="G329" s="10"/>
      <c r="X329" s="3"/>
      <c r="Y329" s="3"/>
      <c r="Z329" s="3"/>
      <c r="AA329" s="2"/>
      <c r="AB329" s="2"/>
      <c r="AC329" s="2"/>
      <c r="AD329" s="2"/>
      <c r="AE329" s="2"/>
      <c r="AF329" s="2"/>
      <c r="AG329" s="2"/>
      <c r="AH329" s="67"/>
      <c r="AI329" s="2"/>
      <c r="AJ329" s="2"/>
      <c r="AK329" s="2"/>
    </row>
    <row r="330" spans="1:37" s="1" customFormat="1" hidden="1">
      <c r="A330" s="10"/>
      <c r="C330" s="2"/>
      <c r="D330" s="7"/>
      <c r="E330" s="7"/>
      <c r="F330" s="7"/>
      <c r="G330" s="10"/>
      <c r="X330" s="3"/>
      <c r="Y330" s="3"/>
      <c r="Z330" s="3"/>
      <c r="AA330" s="2"/>
      <c r="AB330" s="2"/>
      <c r="AC330" s="2"/>
      <c r="AD330" s="2"/>
      <c r="AE330" s="2"/>
      <c r="AF330" s="2"/>
      <c r="AG330" s="2"/>
      <c r="AH330" s="67"/>
      <c r="AI330" s="2"/>
      <c r="AJ330" s="2"/>
      <c r="AK330" s="2"/>
    </row>
    <row r="331" spans="1:37" s="1" customFormat="1" hidden="1">
      <c r="A331" s="10"/>
      <c r="C331" s="2"/>
      <c r="D331" s="7"/>
      <c r="E331" s="7"/>
      <c r="F331" s="7"/>
      <c r="G331" s="10"/>
      <c r="X331" s="3"/>
      <c r="Y331" s="3"/>
      <c r="Z331" s="3"/>
      <c r="AA331" s="2"/>
      <c r="AB331" s="2"/>
      <c r="AC331" s="2"/>
      <c r="AD331" s="2"/>
      <c r="AE331" s="2"/>
      <c r="AF331" s="2"/>
      <c r="AG331" s="2"/>
      <c r="AH331" s="67"/>
      <c r="AI331" s="2"/>
      <c r="AJ331" s="2"/>
      <c r="AK331" s="2"/>
    </row>
    <row r="332" spans="1:37" s="1" customFormat="1" hidden="1">
      <c r="A332" s="10"/>
      <c r="C332" s="2"/>
      <c r="D332" s="7"/>
      <c r="E332" s="7"/>
      <c r="F332" s="7"/>
      <c r="G332" s="10"/>
      <c r="X332" s="3"/>
      <c r="Y332" s="3"/>
      <c r="Z332" s="3"/>
      <c r="AA332" s="2"/>
      <c r="AB332" s="2"/>
      <c r="AC332" s="2"/>
      <c r="AD332" s="2"/>
      <c r="AE332" s="2"/>
      <c r="AF332" s="2"/>
      <c r="AG332" s="2"/>
      <c r="AH332" s="67"/>
      <c r="AI332" s="2"/>
      <c r="AJ332" s="2"/>
      <c r="AK332" s="2"/>
    </row>
    <row r="333" spans="1:37" s="1" customFormat="1" hidden="1">
      <c r="A333" s="10"/>
      <c r="C333" s="2"/>
      <c r="D333" s="7"/>
      <c r="E333" s="7"/>
      <c r="F333" s="7"/>
      <c r="G333" s="10"/>
      <c r="X333" s="3"/>
      <c r="Y333" s="3"/>
      <c r="Z333" s="3"/>
      <c r="AA333" s="2"/>
      <c r="AB333" s="2"/>
      <c r="AC333" s="2"/>
      <c r="AD333" s="2"/>
      <c r="AE333" s="2"/>
      <c r="AF333" s="2"/>
      <c r="AG333" s="2"/>
      <c r="AH333" s="67"/>
      <c r="AI333" s="2"/>
      <c r="AJ333" s="2"/>
      <c r="AK333" s="2"/>
    </row>
    <row r="334" spans="1:37" s="1" customFormat="1" hidden="1">
      <c r="A334" s="10"/>
      <c r="C334" s="2"/>
      <c r="D334" s="7"/>
      <c r="E334" s="7"/>
      <c r="F334" s="7"/>
      <c r="G334" s="10"/>
      <c r="X334" s="3"/>
      <c r="Y334" s="3"/>
      <c r="Z334" s="3"/>
      <c r="AA334" s="2"/>
      <c r="AB334" s="2"/>
      <c r="AC334" s="2"/>
      <c r="AD334" s="2"/>
      <c r="AE334" s="2"/>
      <c r="AF334" s="2"/>
      <c r="AG334" s="2"/>
      <c r="AH334" s="67"/>
      <c r="AI334" s="2"/>
      <c r="AJ334" s="2"/>
      <c r="AK334" s="2"/>
    </row>
    <row r="335" spans="1:37" s="1" customFormat="1" hidden="1">
      <c r="A335" s="10"/>
      <c r="C335" s="2"/>
      <c r="D335" s="7"/>
      <c r="E335" s="7"/>
      <c r="F335" s="7"/>
      <c r="G335" s="10"/>
      <c r="X335" s="3"/>
      <c r="Y335" s="3"/>
      <c r="Z335" s="3"/>
      <c r="AA335" s="2"/>
      <c r="AB335" s="2"/>
      <c r="AC335" s="2"/>
      <c r="AD335" s="2"/>
      <c r="AE335" s="2"/>
      <c r="AF335" s="2"/>
      <c r="AG335" s="2"/>
      <c r="AH335" s="67"/>
      <c r="AI335" s="2"/>
      <c r="AJ335" s="2"/>
      <c r="AK335" s="2"/>
    </row>
    <row r="336" spans="1:37" s="1" customFormat="1" hidden="1">
      <c r="A336" s="10"/>
      <c r="C336" s="2"/>
      <c r="D336" s="7"/>
      <c r="E336" s="7"/>
      <c r="F336" s="7"/>
      <c r="G336" s="10"/>
      <c r="X336" s="3"/>
      <c r="Y336" s="3"/>
      <c r="Z336" s="3"/>
      <c r="AA336" s="2"/>
      <c r="AB336" s="2"/>
      <c r="AC336" s="2"/>
      <c r="AD336" s="2"/>
      <c r="AE336" s="2"/>
      <c r="AF336" s="2"/>
      <c r="AG336" s="2"/>
      <c r="AH336" s="67"/>
      <c r="AI336" s="2"/>
      <c r="AJ336" s="2"/>
      <c r="AK336" s="2"/>
    </row>
    <row r="337" spans="1:37" s="1" customFormat="1" hidden="1">
      <c r="A337" s="10"/>
      <c r="C337" s="2"/>
      <c r="D337" s="7"/>
      <c r="E337" s="7"/>
      <c r="F337" s="7"/>
      <c r="G337" s="10"/>
      <c r="X337" s="3"/>
      <c r="Y337" s="3"/>
      <c r="Z337" s="3"/>
      <c r="AA337" s="2"/>
      <c r="AB337" s="2"/>
      <c r="AC337" s="2"/>
      <c r="AD337" s="2"/>
      <c r="AE337" s="2"/>
      <c r="AF337" s="2"/>
      <c r="AG337" s="2"/>
      <c r="AH337" s="67"/>
      <c r="AI337" s="2"/>
      <c r="AJ337" s="2"/>
      <c r="AK337" s="2"/>
    </row>
    <row r="338" spans="1:37" s="1" customFormat="1" hidden="1">
      <c r="A338" s="10"/>
      <c r="C338" s="2"/>
      <c r="D338" s="7"/>
      <c r="E338" s="7"/>
      <c r="F338" s="7"/>
      <c r="G338" s="10"/>
      <c r="X338" s="3"/>
      <c r="Y338" s="3"/>
      <c r="Z338" s="3"/>
      <c r="AA338" s="2"/>
      <c r="AB338" s="2"/>
      <c r="AC338" s="2"/>
      <c r="AD338" s="2"/>
      <c r="AE338" s="2"/>
      <c r="AF338" s="2"/>
      <c r="AG338" s="2"/>
      <c r="AH338" s="67"/>
      <c r="AI338" s="2"/>
      <c r="AJ338" s="2"/>
      <c r="AK338" s="2"/>
    </row>
    <row r="339" spans="1:37" s="1" customFormat="1" hidden="1">
      <c r="A339" s="10"/>
      <c r="C339" s="2"/>
      <c r="D339" s="7"/>
      <c r="E339" s="7"/>
      <c r="F339" s="7"/>
      <c r="G339" s="10"/>
      <c r="X339" s="3"/>
      <c r="Y339" s="3"/>
      <c r="Z339" s="3"/>
      <c r="AA339" s="2"/>
      <c r="AB339" s="2"/>
      <c r="AC339" s="2"/>
      <c r="AD339" s="2"/>
      <c r="AE339" s="2"/>
      <c r="AF339" s="2"/>
      <c r="AG339" s="2"/>
      <c r="AH339" s="67"/>
      <c r="AI339" s="2"/>
      <c r="AJ339" s="2"/>
      <c r="AK339" s="2"/>
    </row>
    <row r="340" spans="1:37" s="1" customFormat="1" hidden="1">
      <c r="A340" s="10"/>
      <c r="C340" s="2"/>
      <c r="D340" s="7"/>
      <c r="E340" s="7"/>
      <c r="F340" s="7"/>
      <c r="G340" s="10"/>
      <c r="X340" s="3"/>
      <c r="Y340" s="3"/>
      <c r="Z340" s="3"/>
      <c r="AA340" s="2"/>
      <c r="AB340" s="2"/>
      <c r="AC340" s="2"/>
      <c r="AD340" s="2"/>
      <c r="AE340" s="2"/>
      <c r="AF340" s="2"/>
      <c r="AG340" s="2"/>
      <c r="AH340" s="67"/>
      <c r="AI340" s="2"/>
      <c r="AJ340" s="2"/>
      <c r="AK340" s="2"/>
    </row>
    <row r="341" spans="1:37" s="1" customFormat="1" hidden="1">
      <c r="A341" s="10"/>
      <c r="C341" s="2"/>
      <c r="D341" s="7"/>
      <c r="E341" s="7"/>
      <c r="F341" s="7"/>
      <c r="G341" s="10"/>
      <c r="X341" s="3"/>
      <c r="Y341" s="3"/>
      <c r="Z341" s="3"/>
      <c r="AA341" s="2"/>
      <c r="AB341" s="2"/>
      <c r="AC341" s="2"/>
      <c r="AD341" s="2"/>
      <c r="AE341" s="2"/>
      <c r="AF341" s="2"/>
      <c r="AG341" s="2"/>
      <c r="AH341" s="67"/>
      <c r="AI341" s="2"/>
      <c r="AJ341" s="2"/>
      <c r="AK341" s="2"/>
    </row>
    <row r="342" spans="1:37" s="1" customFormat="1" hidden="1">
      <c r="A342" s="10"/>
      <c r="C342" s="2"/>
      <c r="D342" s="7"/>
      <c r="E342" s="7"/>
      <c r="F342" s="7"/>
      <c r="G342" s="10"/>
      <c r="X342" s="3"/>
      <c r="Y342" s="3"/>
      <c r="Z342" s="3"/>
      <c r="AA342" s="2"/>
      <c r="AB342" s="2"/>
      <c r="AC342" s="2"/>
      <c r="AD342" s="2"/>
      <c r="AE342" s="2"/>
      <c r="AF342" s="2"/>
      <c r="AG342" s="2"/>
      <c r="AH342" s="67"/>
      <c r="AI342" s="2"/>
      <c r="AJ342" s="2"/>
      <c r="AK342" s="2"/>
    </row>
    <row r="343" spans="1:37" s="1" customFormat="1" hidden="1">
      <c r="A343" s="10"/>
      <c r="C343" s="2"/>
      <c r="D343" s="7"/>
      <c r="E343" s="7"/>
      <c r="F343" s="7"/>
      <c r="G343" s="10"/>
      <c r="X343" s="3"/>
      <c r="Y343" s="3"/>
      <c r="Z343" s="3"/>
      <c r="AA343" s="2"/>
      <c r="AB343" s="2"/>
      <c r="AC343" s="2"/>
      <c r="AD343" s="2"/>
      <c r="AE343" s="2"/>
      <c r="AF343" s="2"/>
      <c r="AG343" s="2"/>
      <c r="AH343" s="67"/>
      <c r="AI343" s="2"/>
      <c r="AJ343" s="2"/>
      <c r="AK343" s="2"/>
    </row>
  </sheetData>
  <sheetProtection sheet="1" objects="1" scenarios="1"/>
  <protectedRanges>
    <protectedRange sqref="C3:O53 Q3:T53 W3:W53 AD3:AD53 A3:A53" name="UserEdit_111"/>
  </protectedRanges>
  <mergeCells count="10">
    <mergeCell ref="A1:G1"/>
    <mergeCell ref="AA1:AE1"/>
    <mergeCell ref="AD54:AE54"/>
    <mergeCell ref="AD55:AE55"/>
    <mergeCell ref="AB54:AC54"/>
    <mergeCell ref="AB55:AC55"/>
    <mergeCell ref="H1:P1"/>
    <mergeCell ref="Q1:U1"/>
    <mergeCell ref="W1:Z1"/>
    <mergeCell ref="V1:V2"/>
  </mergeCells>
  <conditionalFormatting sqref="C3:C53">
    <cfRule type="expression" dxfId="296" priority="63">
      <formula>ISNUMBER(A3)</formula>
    </cfRule>
  </conditionalFormatting>
  <conditionalFormatting sqref="C3:G53">
    <cfRule type="expression" dxfId="295" priority="54">
      <formula>ISTEXT(C3)</formula>
    </cfRule>
  </conditionalFormatting>
  <conditionalFormatting sqref="D3:D53">
    <cfRule type="expression" dxfId="294" priority="61">
      <formula>ISNUMBER(A3)</formula>
    </cfRule>
  </conditionalFormatting>
  <conditionalFormatting sqref="E3:E53">
    <cfRule type="expression" dxfId="293" priority="59">
      <formula>ISNUMBER(A3)</formula>
    </cfRule>
  </conditionalFormatting>
  <conditionalFormatting sqref="F3:F53">
    <cfRule type="expression" dxfId="292" priority="57">
      <formula>ISNUMBER(A3)</formula>
    </cfRule>
  </conditionalFormatting>
  <conditionalFormatting sqref="G3:G53">
    <cfRule type="expression" dxfId="291" priority="55">
      <formula>ISNUMBER(A3)</formula>
    </cfRule>
  </conditionalFormatting>
  <conditionalFormatting sqref="H3:H53">
    <cfRule type="expression" dxfId="290" priority="39">
      <formula>F3="Invertebrate"</formula>
    </cfRule>
    <cfRule type="expression" dxfId="289" priority="40">
      <formula>F3="Vertebrate"</formula>
    </cfRule>
  </conditionalFormatting>
  <conditionalFormatting sqref="H3:O53">
    <cfRule type="expression" dxfId="288" priority="14">
      <formula>ISNUMBER(H3)</formula>
    </cfRule>
  </conditionalFormatting>
  <conditionalFormatting sqref="I3:I53">
    <cfRule type="expression" dxfId="287" priority="37">
      <formula>F3="Invertebrate"</formula>
    </cfRule>
    <cfRule type="expression" dxfId="286" priority="38">
      <formula>F3="Vertebrate"</formula>
    </cfRule>
  </conditionalFormatting>
  <conditionalFormatting sqref="J3:J53">
    <cfRule type="expression" dxfId="285" priority="33">
      <formula>F3="Invertebrate"</formula>
    </cfRule>
    <cfRule type="expression" dxfId="284" priority="34">
      <formula>F3="Vertebrate"</formula>
    </cfRule>
  </conditionalFormatting>
  <conditionalFormatting sqref="K3:K53">
    <cfRule type="expression" dxfId="283" priority="25">
      <formula>F3="Invertebrate"</formula>
    </cfRule>
    <cfRule type="expression" dxfId="282" priority="23">
      <formula>F3="Vertebrate"</formula>
    </cfRule>
  </conditionalFormatting>
  <conditionalFormatting sqref="L3:L53">
    <cfRule type="expression" dxfId="281" priority="16">
      <formula>F3="Vertebrate"</formula>
    </cfRule>
    <cfRule type="expression" dxfId="280" priority="17">
      <formula>F3="Invertebrate"</formula>
    </cfRule>
  </conditionalFormatting>
  <conditionalFormatting sqref="M3:M53">
    <cfRule type="expression" dxfId="279" priority="31">
      <formula>F3="Invertebrate"</formula>
    </cfRule>
    <cfRule type="expression" dxfId="278" priority="32">
      <formula>F3="Vertebrate"</formula>
    </cfRule>
  </conditionalFormatting>
  <conditionalFormatting sqref="N3:N53">
    <cfRule type="expression" dxfId="277" priority="29">
      <formula>F3="Invertebrate"</formula>
    </cfRule>
    <cfRule type="expression" dxfId="276" priority="30">
      <formula>F3="Vertebrate"</formula>
    </cfRule>
  </conditionalFormatting>
  <conditionalFormatting sqref="O3:O53">
    <cfRule type="expression" dxfId="275" priority="80">
      <formula>F3="Vertebrate"</formula>
    </cfRule>
    <cfRule type="expression" dxfId="274" priority="81">
      <formula>F3="Invertebrate"</formula>
    </cfRule>
  </conditionalFormatting>
  <conditionalFormatting sqref="Q3:Q53">
    <cfRule type="expression" dxfId="273" priority="48">
      <formula>ISTEXT(F3)</formula>
    </cfRule>
  </conditionalFormatting>
  <conditionalFormatting sqref="Q3:T53">
    <cfRule type="expression" dxfId="272" priority="41">
      <formula>ISNUMBER(Q3)</formula>
    </cfRule>
  </conditionalFormatting>
  <conditionalFormatting sqref="R3:R53">
    <cfRule type="expression" dxfId="271" priority="46">
      <formula>ISTEXT(F3)</formula>
    </cfRule>
  </conditionalFormatting>
  <conditionalFormatting sqref="S3:S53">
    <cfRule type="expression" dxfId="270" priority="44">
      <formula>ISTEXT(F3)</formula>
    </cfRule>
  </conditionalFormatting>
  <conditionalFormatting sqref="T3:T53">
    <cfRule type="expression" dxfId="269" priority="42">
      <formula>ISTEXT(F3)</formula>
    </cfRule>
  </conditionalFormatting>
  <conditionalFormatting sqref="W3:W53">
    <cfRule type="expression" dxfId="268" priority="1">
      <formula>ISNUMBER(W3)</formula>
    </cfRule>
    <cfRule type="expression" dxfId="267" priority="2">
      <formula>ISTEXT(F3)</formula>
    </cfRule>
  </conditionalFormatting>
  <conditionalFormatting sqref="AB3:AB53">
    <cfRule type="cellIs" dxfId="266" priority="92" stopIfTrue="1" operator="equal">
      <formula>"HIGH"</formula>
    </cfRule>
    <cfRule type="cellIs" dxfId="265" priority="93" stopIfTrue="1" operator="equal">
      <formula>"MED"</formula>
    </cfRule>
    <cfRule type="cellIs" dxfId="264" priority="94" stopIfTrue="1" operator="equal">
      <formula>"LOW"</formula>
    </cfRule>
  </conditionalFormatting>
  <conditionalFormatting sqref="AC3:AC53">
    <cfRule type="cellIs" dxfId="263" priority="89" stopIfTrue="1" operator="equal">
      <formula>"&lt;60"</formula>
    </cfRule>
    <cfRule type="cellIs" dxfId="262" priority="90" stopIfTrue="1" operator="equal">
      <formula>"60-79"</formula>
    </cfRule>
    <cfRule type="cellIs" dxfId="261" priority="91" stopIfTrue="1" operator="equal">
      <formula>"≥80"</formula>
    </cfRule>
    <cfRule type="cellIs" dxfId="260" priority="95" stopIfTrue="1" operator="equal">
      <formula>"&lt;60"</formula>
    </cfRule>
    <cfRule type="cellIs" dxfId="259" priority="96" stopIfTrue="1" operator="equal">
      <formula>"60-79"</formula>
    </cfRule>
  </conditionalFormatting>
  <conditionalFormatting sqref="AD3:AD53">
    <cfRule type="expression" dxfId="258" priority="51">
      <formula>ISNUMBER(AD3)</formula>
    </cfRule>
    <cfRule type="expression" dxfId="257" priority="53">
      <formula>B3="First"</formula>
    </cfRule>
  </conditionalFormatting>
  <conditionalFormatting sqref="AD54">
    <cfRule type="containsText" dxfId="256" priority="7" operator="containsText" text="FAIL">
      <formula>NOT(ISERROR(SEARCH("FAIL",AD54)))</formula>
    </cfRule>
  </conditionalFormatting>
  <conditionalFormatting sqref="AD55">
    <cfRule type="containsText" dxfId="255" priority="9" operator="containsText" text="Unconditional pass">
      <formula>NOT(ISERROR(SEARCH("Unconditional pass",AD55)))</formula>
    </cfRule>
  </conditionalFormatting>
  <conditionalFormatting sqref="AD55:AE55">
    <cfRule type="containsText" dxfId="253" priority="8" operator="containsText" text="Fail">
      <formula>NOT(ISERROR(SEARCH("Fail",AD55)))</formula>
    </cfRule>
  </conditionalFormatting>
  <dataValidations count="5">
    <dataValidation type="list" allowBlank="1" showInputMessage="1" showErrorMessage="1" sqref="F3:F136" xr:uid="{00000000-0002-0000-0100-000000000000}">
      <formula1>SpeciesType</formula1>
    </dataValidation>
    <dataValidation type="list" allowBlank="1" showInputMessage="1" showErrorMessage="1" sqref="A54:A72" xr:uid="{00000000-0002-0000-0100-000001000000}">
      <formula1>ScoringElement</formula1>
    </dataValidation>
    <dataValidation type="whole" allowBlank="1" showErrorMessage="1" errorTitle="Warning" error="Scores must be between 1-3." sqref="Q3:T40 H3:O40" xr:uid="{00000000-0002-0000-0100-000002000000}">
      <formula1>1</formula1>
      <formula2>3</formula2>
    </dataValidation>
    <dataValidation type="list" allowBlank="1" showErrorMessage="1" sqref="AD3:AD53" xr:uid="{00000000-0002-0000-0100-000003000000}">
      <formula1>score_CA</formula1>
    </dataValidation>
    <dataValidation type="list" allowBlank="1" showInputMessage="1" showErrorMessage="1" sqref="A3:A53" xr:uid="{00000000-0002-0000-0100-000004000000}">
      <formula1>scoringel</formula1>
    </dataValidation>
  </dataValidations>
  <pageMargins left="0.75" right="0.75" top="1" bottom="1" header="0.5" footer="0.5"/>
  <pageSetup paperSize="9" scale="39"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10" operator="containsText" id="{78B34614-10C0-40C8-96DA-C523F2220213}">
            <xm:f>NOT(ISERROR(SEARCH("Pass with condition",AD55)))</xm:f>
            <xm:f>"Pass with condition"</xm:f>
            <x14:dxf>
              <fill>
                <patternFill>
                  <bgColor rgb="FFFFFF00"/>
                </patternFill>
              </fill>
            </x14:dxf>
          </x14:cfRule>
          <xm:sqref>AD55</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347"/>
  <sheetViews>
    <sheetView zoomScaleNormal="100" workbookViewId="0">
      <selection sqref="A1:C1"/>
    </sheetView>
  </sheetViews>
  <sheetFormatPr defaultColWidth="0" defaultRowHeight="10" zeroHeight="1"/>
  <cols>
    <col min="1" max="1" width="7.54296875" style="10" customWidth="1"/>
    <col min="2" max="2" width="8.453125" style="2" customWidth="1"/>
    <col min="3" max="3" width="15.453125" style="2" customWidth="1"/>
    <col min="4" max="4" width="12.81640625" style="2" customWidth="1"/>
    <col min="5" max="7" width="15.54296875" style="7" customWidth="1"/>
    <col min="8" max="8" width="15.54296875" style="10" customWidth="1"/>
    <col min="9" max="9" width="15.54296875" style="1" customWidth="1"/>
    <col min="10" max="17" width="5.54296875" style="1" customWidth="1"/>
    <col min="18" max="18" width="7.81640625" style="1" customWidth="1"/>
    <col min="19" max="24" width="5.54296875" style="1" customWidth="1"/>
    <col min="25" max="27" width="5.54296875" style="3" customWidth="1"/>
    <col min="28" max="29" width="5.54296875" style="2" customWidth="1"/>
    <col min="30" max="31" width="7.54296875" style="2" customWidth="1"/>
    <col min="32" max="32" width="2.54296875" style="2" customWidth="1"/>
    <col min="33" max="34" width="11.453125" style="2" hidden="1" customWidth="1"/>
    <col min="35" max="51" width="9.1796875" style="2" hidden="1" customWidth="1"/>
    <col min="52" max="52" width="11.453125" style="2" hidden="1" customWidth="1"/>
    <col min="53" max="53" width="12.81640625" style="2" hidden="1" customWidth="1"/>
    <col min="54" max="16384" width="9.1796875" style="2" hidden="1"/>
  </cols>
  <sheetData>
    <row r="1" spans="1:51" ht="13.5" customHeight="1">
      <c r="A1" s="200" t="s">
        <v>29</v>
      </c>
      <c r="B1" s="201"/>
      <c r="C1" s="201"/>
      <c r="D1" s="140" t="s">
        <v>64</v>
      </c>
      <c r="E1" s="202">
        <f>IF(D1="---",1,0)</f>
        <v>1</v>
      </c>
      <c r="F1" s="202"/>
      <c r="G1" s="202"/>
      <c r="H1" s="202"/>
      <c r="I1" s="202"/>
      <c r="J1" s="194" t="s">
        <v>15</v>
      </c>
      <c r="K1" s="194"/>
      <c r="L1" s="194"/>
      <c r="M1" s="194"/>
      <c r="N1" s="194"/>
      <c r="O1" s="194"/>
      <c r="P1" s="194"/>
      <c r="Q1" s="194"/>
      <c r="R1" s="194"/>
      <c r="S1" s="195" t="s">
        <v>16</v>
      </c>
      <c r="T1" s="195"/>
      <c r="U1" s="195"/>
      <c r="V1" s="195"/>
      <c r="W1" s="195"/>
      <c r="X1" s="197" t="s">
        <v>19</v>
      </c>
      <c r="Y1" s="197"/>
      <c r="Z1" s="197"/>
      <c r="AA1" s="197"/>
      <c r="AB1" s="197"/>
      <c r="AC1" s="205"/>
      <c r="AD1" s="206"/>
      <c r="AE1" s="207"/>
    </row>
    <row r="2" spans="1:51" ht="120" customHeight="1">
      <c r="A2" s="108" t="s">
        <v>26</v>
      </c>
      <c r="B2" s="95" t="s">
        <v>115</v>
      </c>
      <c r="C2" s="107" t="s">
        <v>106</v>
      </c>
      <c r="D2" s="107" t="s">
        <v>105</v>
      </c>
      <c r="E2" s="95" t="s">
        <v>23</v>
      </c>
      <c r="F2" s="95" t="s">
        <v>24</v>
      </c>
      <c r="G2" s="95" t="s">
        <v>25</v>
      </c>
      <c r="H2" s="95" t="s">
        <v>21</v>
      </c>
      <c r="I2" s="95" t="s">
        <v>114</v>
      </c>
      <c r="J2" s="89" t="s">
        <v>0</v>
      </c>
      <c r="K2" s="89" t="s">
        <v>1</v>
      </c>
      <c r="L2" s="89" t="s">
        <v>2</v>
      </c>
      <c r="M2" s="89" t="s">
        <v>3</v>
      </c>
      <c r="N2" s="89" t="s">
        <v>4</v>
      </c>
      <c r="O2" s="89" t="s">
        <v>5</v>
      </c>
      <c r="P2" s="89" t="s">
        <v>95</v>
      </c>
      <c r="Q2" s="96" t="s">
        <v>20</v>
      </c>
      <c r="R2" s="90" t="s">
        <v>6</v>
      </c>
      <c r="S2" s="97" t="s">
        <v>7</v>
      </c>
      <c r="T2" s="91" t="s">
        <v>8</v>
      </c>
      <c r="U2" s="91" t="s">
        <v>9</v>
      </c>
      <c r="V2" s="99" t="s">
        <v>10</v>
      </c>
      <c r="W2" s="92" t="s">
        <v>11</v>
      </c>
      <c r="X2" s="93" t="s">
        <v>12</v>
      </c>
      <c r="Y2" s="101" t="s">
        <v>96</v>
      </c>
      <c r="Z2" s="94" t="s">
        <v>97</v>
      </c>
      <c r="AA2" s="103" t="s">
        <v>17</v>
      </c>
      <c r="AB2" s="93" t="s">
        <v>18</v>
      </c>
      <c r="AC2" s="152" t="s">
        <v>90</v>
      </c>
      <c r="AD2" s="153" t="s">
        <v>13</v>
      </c>
      <c r="AE2" s="154" t="s">
        <v>14</v>
      </c>
      <c r="AH2" s="12" t="s">
        <v>94</v>
      </c>
      <c r="AI2" s="14"/>
      <c r="AJ2" s="18" t="s">
        <v>46</v>
      </c>
      <c r="AK2" s="18" t="s">
        <v>43</v>
      </c>
      <c r="AL2" s="19" t="s">
        <v>42</v>
      </c>
      <c r="AM2" s="19" t="s">
        <v>55</v>
      </c>
      <c r="AN2" s="25">
        <v>1</v>
      </c>
      <c r="AO2" s="25" t="s">
        <v>47</v>
      </c>
      <c r="AP2" s="25" t="s">
        <v>52</v>
      </c>
      <c r="AQ2" s="26">
        <v>2</v>
      </c>
      <c r="AR2" s="27" t="s">
        <v>48</v>
      </c>
      <c r="AS2" s="27" t="s">
        <v>51</v>
      </c>
      <c r="AT2" s="28">
        <v>3</v>
      </c>
      <c r="AU2" s="28" t="s">
        <v>49</v>
      </c>
      <c r="AV2" s="28" t="s">
        <v>53</v>
      </c>
      <c r="AW2" s="29">
        <v>4</v>
      </c>
      <c r="AX2" s="29" t="s">
        <v>50</v>
      </c>
      <c r="AY2" s="29" t="s">
        <v>54</v>
      </c>
    </row>
    <row r="3" spans="1:51" ht="9.75" customHeight="1">
      <c r="A3" s="135">
        <v>1</v>
      </c>
      <c r="B3" s="2" t="str">
        <f>IF(COUNTIF($A$3:A3,A3)=1,"First","")</f>
        <v>First</v>
      </c>
      <c r="E3" s="2"/>
      <c r="F3" s="2"/>
      <c r="G3" s="2"/>
      <c r="H3" s="2"/>
      <c r="I3" s="2"/>
      <c r="J3" s="72"/>
      <c r="K3" s="72"/>
      <c r="L3" s="72"/>
      <c r="M3" s="72"/>
      <c r="N3" s="72"/>
      <c r="O3" s="72"/>
      <c r="P3" s="72"/>
      <c r="Q3" s="72"/>
      <c r="R3" s="98" t="str">
        <f t="shared" ref="R3:R34" si="0">IF(AND(H3="Invertebrate",COUNT(J3:L3,O3:Q3)&gt;5),AVERAGE(J3:L3,O3:Q3),IF(AND(H3="Vertebrate",COUNT(J3:P3)&gt;6),AVERAGE(J3:P3),""))</f>
        <v/>
      </c>
      <c r="S3" s="72"/>
      <c r="T3" s="72"/>
      <c r="U3" s="72"/>
      <c r="V3" s="72"/>
      <c r="W3" s="100" t="str">
        <f t="shared" ref="W3:W34" si="1">IF(COUNT(S3:V3)&gt;3,((S3*T3*U3*V3)-1)/40+1,"")</f>
        <v/>
      </c>
      <c r="X3" s="102" t="str">
        <f>IFERROR(IF(W3="","",(R3^2+W3^2)^0.5),"")</f>
        <v/>
      </c>
      <c r="Y3" s="1"/>
      <c r="Z3" s="3" t="str">
        <f t="shared" ref="Z3:Z40" si="2">IFERROR(Y3/SUMIF($A$3:$A$40,A3,$Y$3:$Y$40),"")</f>
        <v/>
      </c>
      <c r="AA3" s="3" t="str">
        <f>IFERROR(X3*Z3,"")</f>
        <v/>
      </c>
      <c r="AB3" s="102" t="str">
        <f t="shared" ref="AB3:AB40" si="3">IF(Y3="","",SUMIF($A$3:$A$40,A3,$AA$3:$AA$40))</f>
        <v/>
      </c>
      <c r="AC3" s="61" t="str">
        <f>IFERROR(ROUND(IF(B3="First", IF(Y3="",MIN(-5.8*X3^2+6.9*X3+105,"100"),MIN(-5.8*AB3^2+6.9*AB3+105,"100")),""),0),"")</f>
        <v/>
      </c>
      <c r="AD3" s="1" t="str">
        <f t="shared" ref="AD3:AD40" si="4">IF(AC3="","",IF(AC3&lt;60,"High",IF(AC3&gt;=80,"Low","Med")))</f>
        <v/>
      </c>
      <c r="AE3" s="49" t="str">
        <f t="shared" ref="AE3:AE40" si="5">IF(AC3="","",IF(AC3&lt;60,"&lt;60", IF(AC3&gt;=80, "≥80", "60-79")))</f>
        <v/>
      </c>
      <c r="AH3" s="61">
        <f>IF(ISBLANK(A3),"",IF(COUNTIF($A$2:$A$53,A3)&gt;1,0,1))</f>
        <v>0</v>
      </c>
      <c r="AI3" s="16" t="str">
        <f>AC3</f>
        <v/>
      </c>
      <c r="AJ3" s="30" t="str">
        <f t="shared" ref="AJ3:AJ40" si="6">IF(D3="","",D3)</f>
        <v/>
      </c>
      <c r="AK3" s="17" t="str">
        <f>IF(AI3="","",ROUND(AI3,0))</f>
        <v/>
      </c>
      <c r="AL3" s="14" t="str">
        <f>IF(AK3="","",IF(AK3&lt;70,1,IF(AK3&lt;80,2,IF(AK3&lt;90,3,4))))</f>
        <v/>
      </c>
      <c r="AM3" s="14">
        <f>IF(AJ3="",COUNT(AL3),AJ3)</f>
        <v>0</v>
      </c>
      <c r="AN3" s="32" t="str">
        <f>IF(AL3="","",IF($AL3=AN$2,1,0))</f>
        <v/>
      </c>
      <c r="AO3" s="32" t="str">
        <f>IF(AL3="","",IF($AL3=AN$2,AJ3,""))</f>
        <v/>
      </c>
      <c r="AP3" s="20" t="str">
        <f>IF(AO3="",AN3,AO3)</f>
        <v/>
      </c>
      <c r="AQ3" s="21" t="str">
        <f>IF(AL3="","",IF($AL3=AQ$2,1,0))</f>
        <v/>
      </c>
      <c r="AR3" s="22" t="str">
        <f>IF(AL3="","",IF($AL3=AQ$2,AJ3,""))</f>
        <v/>
      </c>
      <c r="AS3" s="22" t="str">
        <f>IF(AR3="",AQ3,AR3)</f>
        <v/>
      </c>
      <c r="AT3" s="23" t="str">
        <f>IF(AL3="","",IF($AL3=AT$2,1,0))</f>
        <v/>
      </c>
      <c r="AU3" s="23" t="str">
        <f>IF(AL3="","",IF($AL3=AT$2,AJ3,""))</f>
        <v/>
      </c>
      <c r="AV3" s="23" t="str">
        <f>IF(AU3="",AT3,AU3)</f>
        <v/>
      </c>
      <c r="AW3" s="24" t="str">
        <f>IF(AL3="","",IF($AL3=AW$2,1,0))</f>
        <v/>
      </c>
      <c r="AX3" s="24" t="str">
        <f>IF(AL3="","",IF($AL3=AW$2,AJ3,""))</f>
        <v/>
      </c>
      <c r="AY3" s="29" t="str">
        <f>IF(AX3="",AW3,AX3)</f>
        <v/>
      </c>
    </row>
    <row r="4" spans="1:51" ht="9.75" customHeight="1">
      <c r="A4" s="135">
        <v>2</v>
      </c>
      <c r="B4" s="2" t="str">
        <f>IF(COUNTIF($A$3:A4,A4)=1,"First","")</f>
        <v>First</v>
      </c>
      <c r="E4" s="2"/>
      <c r="F4" s="2"/>
      <c r="G4" s="2"/>
      <c r="H4" s="2"/>
      <c r="I4" s="10"/>
      <c r="J4" s="72"/>
      <c r="K4" s="72"/>
      <c r="L4" s="72"/>
      <c r="M4" s="72"/>
      <c r="N4" s="72"/>
      <c r="O4" s="72"/>
      <c r="P4" s="72"/>
      <c r="Q4" s="72"/>
      <c r="R4" s="98" t="str">
        <f t="shared" si="0"/>
        <v/>
      </c>
      <c r="S4" s="72"/>
      <c r="T4" s="72"/>
      <c r="U4" s="72"/>
      <c r="V4" s="72"/>
      <c r="W4" s="100" t="str">
        <f t="shared" si="1"/>
        <v/>
      </c>
      <c r="X4" s="102" t="str">
        <f t="shared" ref="X4:X40" si="7">IFERROR(IF(W4="","",(R4^2+W4^2)^0.5),"")</f>
        <v/>
      </c>
      <c r="Y4" s="1"/>
      <c r="Z4" s="3" t="str">
        <f t="shared" si="2"/>
        <v/>
      </c>
      <c r="AA4" s="3" t="str">
        <f t="shared" ref="AA4:AA40" si="8">IFERROR(X4*Z4,"")</f>
        <v/>
      </c>
      <c r="AB4" s="102" t="str">
        <f t="shared" si="3"/>
        <v/>
      </c>
      <c r="AC4" s="61" t="str">
        <f t="shared" ref="AC4:AC40" si="9">IFERROR(ROUND(IF(B4="First", IF(Y4="",MIN(-5.8*X4^2+6.9*X4+105,"100"),MIN(-5.8*AB4^2+6.9*AB4+105,"100")),""),0),"")</f>
        <v/>
      </c>
      <c r="AD4" s="1" t="str">
        <f t="shared" si="4"/>
        <v/>
      </c>
      <c r="AE4" s="49" t="str">
        <f t="shared" si="5"/>
        <v/>
      </c>
      <c r="AF4" s="3"/>
      <c r="AG4" s="3"/>
      <c r="AH4" s="61">
        <f t="shared" ref="AH4:AH53" si="10">IF(ISBLANK(A4),"",IF(COUNTIF($A$2:$A$53,A4)&gt;1,0,1))</f>
        <v>1</v>
      </c>
      <c r="AI4" s="16" t="str">
        <f t="shared" ref="AI4:AI40" si="11">AC4</f>
        <v/>
      </c>
      <c r="AJ4" s="30" t="str">
        <f t="shared" si="6"/>
        <v/>
      </c>
      <c r="AK4" s="17" t="str">
        <f t="shared" ref="AK4:AK40" si="12">IF(AI4="","",ROUND(AI4,0))</f>
        <v/>
      </c>
      <c r="AL4" s="14" t="str">
        <f t="shared" ref="AL4:AL40" si="13">IF(AK4="","",IF(AK4&lt;70,1,IF(AK4&lt;80,2,IF(AK4&lt;90,3,4))))</f>
        <v/>
      </c>
      <c r="AM4" s="14">
        <f t="shared" ref="AM4:AM10" si="14">IF(AJ4="",COUNT(AL4),AJ4)</f>
        <v>0</v>
      </c>
      <c r="AN4" s="32" t="str">
        <f t="shared" ref="AN4:AN40" si="15">IF(AL4="","",IF($AL4=AN$2,1,0))</f>
        <v/>
      </c>
      <c r="AO4" s="32" t="str">
        <f>IF(AL4="","",IF($AL4=AN$2,AJ4,""))</f>
        <v/>
      </c>
      <c r="AP4" s="20" t="str">
        <f>IF(AO4="",AN4,AO4)</f>
        <v/>
      </c>
      <c r="AQ4" s="21" t="str">
        <f t="shared" ref="AQ4:AQ40" si="16">IF(AL4="","",IF($AL4=AQ$2,1,0))</f>
        <v/>
      </c>
      <c r="AR4" s="22" t="str">
        <f t="shared" ref="AR4:AR40" si="17">IF(AL4="","",IF($AL4=AQ$2,AJ4,""))</f>
        <v/>
      </c>
      <c r="AS4" s="22" t="str">
        <f t="shared" ref="AS4:AS53" si="18">IF(AR4="",AQ4,AR4)</f>
        <v/>
      </c>
      <c r="AT4" s="23" t="str">
        <f t="shared" ref="AT4:AT40" si="19">IF(AL4="","",IF($AL4=AT$2,1,0))</f>
        <v/>
      </c>
      <c r="AU4" s="23" t="str">
        <f t="shared" ref="AU4:AU39" si="20">IF(AL4="","",IF($AL4=AT$2,AJ4,""))</f>
        <v/>
      </c>
      <c r="AV4" s="23" t="str">
        <f t="shared" ref="AV4:AV40" si="21">IF(AU4="",AT4,AU4)</f>
        <v/>
      </c>
      <c r="AW4" s="24" t="str">
        <f t="shared" ref="AW4:AW40" si="22">IF(AL4="","",IF($AL4=AW$2,1,0))</f>
        <v/>
      </c>
      <c r="AX4" s="24" t="str">
        <f t="shared" ref="AX4:AX40" si="23">IF(AL4="","",IF($AL4=AW$2,AJ4,""))</f>
        <v/>
      </c>
      <c r="AY4" s="29" t="str">
        <f t="shared" ref="AY4:AY40" si="24">IF(AX4="",AW4,AX4)</f>
        <v/>
      </c>
    </row>
    <row r="5" spans="1:51" ht="9.75" customHeight="1">
      <c r="A5" s="135">
        <v>3</v>
      </c>
      <c r="B5" s="2" t="str">
        <f>IF(COUNTIF($A$3:A5,A5)=1,"First","")</f>
        <v>First</v>
      </c>
      <c r="E5" s="2"/>
      <c r="F5" s="2"/>
      <c r="G5" s="2"/>
      <c r="H5" s="2"/>
      <c r="I5" s="10"/>
      <c r="J5" s="72"/>
      <c r="K5" s="72"/>
      <c r="L5" s="72"/>
      <c r="M5" s="72"/>
      <c r="N5" s="72"/>
      <c r="O5" s="72"/>
      <c r="P5" s="72"/>
      <c r="Q5" s="72"/>
      <c r="R5" s="98" t="str">
        <f t="shared" si="0"/>
        <v/>
      </c>
      <c r="S5" s="72"/>
      <c r="T5" s="72"/>
      <c r="U5" s="72"/>
      <c r="V5" s="72"/>
      <c r="W5" s="100" t="str">
        <f t="shared" si="1"/>
        <v/>
      </c>
      <c r="X5" s="102" t="str">
        <f t="shared" si="7"/>
        <v/>
      </c>
      <c r="Y5" s="1"/>
      <c r="Z5" s="3" t="str">
        <f t="shared" si="2"/>
        <v/>
      </c>
      <c r="AA5" s="3" t="str">
        <f t="shared" si="8"/>
        <v/>
      </c>
      <c r="AB5" s="102" t="str">
        <f t="shared" si="3"/>
        <v/>
      </c>
      <c r="AC5" s="61" t="str">
        <f t="shared" si="9"/>
        <v/>
      </c>
      <c r="AD5" s="1" t="str">
        <f t="shared" si="4"/>
        <v/>
      </c>
      <c r="AE5" s="49" t="str">
        <f t="shared" si="5"/>
        <v/>
      </c>
      <c r="AF5" s="3"/>
      <c r="AG5" s="3"/>
      <c r="AH5" s="61">
        <f t="shared" si="10"/>
        <v>1</v>
      </c>
      <c r="AI5" s="16" t="str">
        <f t="shared" si="11"/>
        <v/>
      </c>
      <c r="AJ5" s="30" t="str">
        <f t="shared" si="6"/>
        <v/>
      </c>
      <c r="AK5" s="17" t="str">
        <f t="shared" si="12"/>
        <v/>
      </c>
      <c r="AL5" s="14" t="str">
        <f t="shared" si="13"/>
        <v/>
      </c>
      <c r="AM5" s="14">
        <f t="shared" si="14"/>
        <v>0</v>
      </c>
      <c r="AN5" s="32" t="str">
        <f t="shared" si="15"/>
        <v/>
      </c>
      <c r="AO5" s="32" t="str">
        <f t="shared" ref="AO5:AO40" si="25">IF(AL5="","",IF($AL5=AN$2,AJ5,""))</f>
        <v/>
      </c>
      <c r="AP5" s="20" t="str">
        <f t="shared" ref="AP5:AP10" si="26">IF(AO5="",AN5,AO5)</f>
        <v/>
      </c>
      <c r="AQ5" s="21" t="str">
        <f t="shared" si="16"/>
        <v/>
      </c>
      <c r="AR5" s="22" t="str">
        <f t="shared" si="17"/>
        <v/>
      </c>
      <c r="AS5" s="22" t="str">
        <f t="shared" si="18"/>
        <v/>
      </c>
      <c r="AT5" s="23" t="str">
        <f t="shared" si="19"/>
        <v/>
      </c>
      <c r="AU5" s="23" t="str">
        <f t="shared" si="20"/>
        <v/>
      </c>
      <c r="AV5" s="23" t="str">
        <f t="shared" si="21"/>
        <v/>
      </c>
      <c r="AW5" s="24" t="str">
        <f t="shared" si="22"/>
        <v/>
      </c>
      <c r="AX5" s="24" t="str">
        <f t="shared" si="23"/>
        <v/>
      </c>
      <c r="AY5" s="29" t="str">
        <f t="shared" si="24"/>
        <v/>
      </c>
    </row>
    <row r="6" spans="1:51" ht="9.75" customHeight="1">
      <c r="A6" s="135">
        <v>1</v>
      </c>
      <c r="B6" s="2" t="str">
        <f>IF(COUNTIF($A$3:A6,A6)=1,"First","")</f>
        <v/>
      </c>
      <c r="E6" s="2"/>
      <c r="F6" s="2"/>
      <c r="G6" s="2"/>
      <c r="H6" s="2"/>
      <c r="I6" s="10"/>
      <c r="J6" s="72"/>
      <c r="K6" s="72"/>
      <c r="L6" s="72"/>
      <c r="M6" s="72"/>
      <c r="N6" s="72"/>
      <c r="O6" s="72"/>
      <c r="P6" s="72"/>
      <c r="Q6" s="72"/>
      <c r="R6" s="98" t="str">
        <f t="shared" si="0"/>
        <v/>
      </c>
      <c r="S6" s="72"/>
      <c r="T6" s="72"/>
      <c r="U6" s="72"/>
      <c r="V6" s="72"/>
      <c r="W6" s="100" t="str">
        <f t="shared" si="1"/>
        <v/>
      </c>
      <c r="X6" s="102" t="str">
        <f t="shared" si="7"/>
        <v/>
      </c>
      <c r="Y6" s="1"/>
      <c r="Z6" s="3" t="str">
        <f t="shared" si="2"/>
        <v/>
      </c>
      <c r="AA6" s="3" t="str">
        <f t="shared" si="8"/>
        <v/>
      </c>
      <c r="AB6" s="102" t="str">
        <f t="shared" si="3"/>
        <v/>
      </c>
      <c r="AC6" s="61" t="str">
        <f t="shared" si="9"/>
        <v/>
      </c>
      <c r="AD6" s="1" t="str">
        <f t="shared" si="4"/>
        <v/>
      </c>
      <c r="AE6" s="49" t="str">
        <f t="shared" si="5"/>
        <v/>
      </c>
      <c r="AF6" s="3"/>
      <c r="AG6" s="3"/>
      <c r="AH6" s="61">
        <f t="shared" si="10"/>
        <v>0</v>
      </c>
      <c r="AI6" s="16" t="str">
        <f t="shared" si="11"/>
        <v/>
      </c>
      <c r="AJ6" s="30" t="str">
        <f t="shared" si="6"/>
        <v/>
      </c>
      <c r="AK6" s="17" t="str">
        <f t="shared" si="12"/>
        <v/>
      </c>
      <c r="AL6" s="14" t="str">
        <f t="shared" si="13"/>
        <v/>
      </c>
      <c r="AM6" s="14">
        <f t="shared" si="14"/>
        <v>0</v>
      </c>
      <c r="AN6" s="32" t="str">
        <f t="shared" si="15"/>
        <v/>
      </c>
      <c r="AO6" s="32" t="str">
        <f t="shared" si="25"/>
        <v/>
      </c>
      <c r="AP6" s="20" t="str">
        <f t="shared" si="26"/>
        <v/>
      </c>
      <c r="AQ6" s="21" t="str">
        <f t="shared" si="16"/>
        <v/>
      </c>
      <c r="AR6" s="22" t="str">
        <f t="shared" si="17"/>
        <v/>
      </c>
      <c r="AS6" s="22" t="str">
        <f t="shared" si="18"/>
        <v/>
      </c>
      <c r="AT6" s="23" t="str">
        <f t="shared" si="19"/>
        <v/>
      </c>
      <c r="AU6" s="23" t="str">
        <f t="shared" si="20"/>
        <v/>
      </c>
      <c r="AV6" s="23" t="str">
        <f t="shared" si="21"/>
        <v/>
      </c>
      <c r="AW6" s="24" t="str">
        <f t="shared" si="22"/>
        <v/>
      </c>
      <c r="AX6" s="24" t="str">
        <f>IF(AL6="","",IF($AL6=AW$2,AJ6,""))</f>
        <v/>
      </c>
      <c r="AY6" s="29" t="str">
        <f>IF(AX6="",AW6,AX6)</f>
        <v/>
      </c>
    </row>
    <row r="7" spans="1:51" ht="9.75" customHeight="1">
      <c r="A7" s="135">
        <v>4</v>
      </c>
      <c r="B7" s="2" t="str">
        <f>IF(COUNTIF($A$3:A7,A7)=1,"First","")</f>
        <v>First</v>
      </c>
      <c r="E7" s="2"/>
      <c r="F7" s="2"/>
      <c r="G7" s="2"/>
      <c r="H7" s="2"/>
      <c r="I7" s="10"/>
      <c r="J7" s="72"/>
      <c r="K7" s="72"/>
      <c r="L7" s="72"/>
      <c r="M7" s="72"/>
      <c r="N7" s="72"/>
      <c r="O7" s="72"/>
      <c r="P7" s="72"/>
      <c r="Q7" s="72"/>
      <c r="R7" s="98" t="str">
        <f t="shared" si="0"/>
        <v/>
      </c>
      <c r="S7" s="72"/>
      <c r="T7" s="72"/>
      <c r="U7" s="72"/>
      <c r="V7" s="72"/>
      <c r="W7" s="100" t="str">
        <f t="shared" si="1"/>
        <v/>
      </c>
      <c r="X7" s="102" t="str">
        <f t="shared" si="7"/>
        <v/>
      </c>
      <c r="Y7" s="1"/>
      <c r="Z7" s="3" t="str">
        <f t="shared" si="2"/>
        <v/>
      </c>
      <c r="AA7" s="3" t="str">
        <f t="shared" si="8"/>
        <v/>
      </c>
      <c r="AB7" s="102" t="str">
        <f t="shared" si="3"/>
        <v/>
      </c>
      <c r="AC7" s="61" t="str">
        <f t="shared" si="9"/>
        <v/>
      </c>
      <c r="AD7" s="1" t="str">
        <f t="shared" si="4"/>
        <v/>
      </c>
      <c r="AE7" s="49" t="str">
        <f t="shared" si="5"/>
        <v/>
      </c>
      <c r="AF7" s="3"/>
      <c r="AG7" s="3"/>
      <c r="AH7" s="61">
        <f t="shared" si="10"/>
        <v>1</v>
      </c>
      <c r="AI7" s="16" t="str">
        <f t="shared" si="11"/>
        <v/>
      </c>
      <c r="AJ7" s="30" t="str">
        <f t="shared" si="6"/>
        <v/>
      </c>
      <c r="AK7" s="17" t="str">
        <f t="shared" si="12"/>
        <v/>
      </c>
      <c r="AL7" s="14" t="str">
        <f t="shared" si="13"/>
        <v/>
      </c>
      <c r="AM7" s="14">
        <f t="shared" si="14"/>
        <v>0</v>
      </c>
      <c r="AN7" s="32" t="str">
        <f t="shared" si="15"/>
        <v/>
      </c>
      <c r="AO7" s="32" t="str">
        <f t="shared" si="25"/>
        <v/>
      </c>
      <c r="AP7" s="20" t="str">
        <f t="shared" si="26"/>
        <v/>
      </c>
      <c r="AQ7" s="21" t="str">
        <f t="shared" si="16"/>
        <v/>
      </c>
      <c r="AR7" s="22" t="str">
        <f t="shared" si="17"/>
        <v/>
      </c>
      <c r="AS7" s="22" t="str">
        <f t="shared" si="18"/>
        <v/>
      </c>
      <c r="AT7" s="23" t="str">
        <f t="shared" si="19"/>
        <v/>
      </c>
      <c r="AU7" s="23" t="str">
        <f t="shared" si="20"/>
        <v/>
      </c>
      <c r="AV7" s="23" t="str">
        <f t="shared" si="21"/>
        <v/>
      </c>
      <c r="AW7" s="24" t="str">
        <f t="shared" si="22"/>
        <v/>
      </c>
      <c r="AX7" s="24" t="str">
        <f t="shared" si="23"/>
        <v/>
      </c>
      <c r="AY7" s="29" t="str">
        <f t="shared" si="24"/>
        <v/>
      </c>
    </row>
    <row r="8" spans="1:51" ht="9.75" customHeight="1">
      <c r="A8" s="135"/>
      <c r="B8" s="2" t="str">
        <f>IF(COUNTIF($A$3:A8,A8)=1,"First","")</f>
        <v/>
      </c>
      <c r="E8" s="2"/>
      <c r="F8" s="2"/>
      <c r="G8" s="2"/>
      <c r="H8" s="2"/>
      <c r="I8" s="10"/>
      <c r="J8" s="72"/>
      <c r="K8" s="72"/>
      <c r="L8" s="72"/>
      <c r="M8" s="72"/>
      <c r="N8" s="72"/>
      <c r="O8" s="72"/>
      <c r="P8" s="72"/>
      <c r="Q8" s="72"/>
      <c r="R8" s="98" t="str">
        <f t="shared" si="0"/>
        <v/>
      </c>
      <c r="S8" s="72"/>
      <c r="T8" s="72"/>
      <c r="U8" s="72"/>
      <c r="V8" s="72"/>
      <c r="W8" s="100" t="str">
        <f t="shared" si="1"/>
        <v/>
      </c>
      <c r="X8" s="102" t="str">
        <f t="shared" si="7"/>
        <v/>
      </c>
      <c r="Y8" s="1"/>
      <c r="Z8" s="3" t="str">
        <f t="shared" si="2"/>
        <v/>
      </c>
      <c r="AA8" s="3" t="str">
        <f t="shared" si="8"/>
        <v/>
      </c>
      <c r="AB8" s="102" t="str">
        <f t="shared" si="3"/>
        <v/>
      </c>
      <c r="AC8" s="61" t="str">
        <f t="shared" si="9"/>
        <v/>
      </c>
      <c r="AD8" s="1" t="str">
        <f t="shared" si="4"/>
        <v/>
      </c>
      <c r="AE8" s="49" t="str">
        <f t="shared" si="5"/>
        <v/>
      </c>
      <c r="AF8" s="3"/>
      <c r="AG8" s="3"/>
      <c r="AH8" s="61" t="str">
        <f t="shared" si="10"/>
        <v/>
      </c>
      <c r="AI8" s="16" t="str">
        <f t="shared" si="11"/>
        <v/>
      </c>
      <c r="AJ8" s="30" t="str">
        <f t="shared" si="6"/>
        <v/>
      </c>
      <c r="AK8" s="17" t="str">
        <f t="shared" si="12"/>
        <v/>
      </c>
      <c r="AL8" s="14" t="str">
        <f t="shared" si="13"/>
        <v/>
      </c>
      <c r="AM8" s="14">
        <f t="shared" si="14"/>
        <v>0</v>
      </c>
      <c r="AN8" s="32" t="str">
        <f t="shared" si="15"/>
        <v/>
      </c>
      <c r="AO8" s="32" t="str">
        <f t="shared" si="25"/>
        <v/>
      </c>
      <c r="AP8" s="20" t="str">
        <f t="shared" si="26"/>
        <v/>
      </c>
      <c r="AQ8" s="21" t="str">
        <f t="shared" si="16"/>
        <v/>
      </c>
      <c r="AR8" s="22" t="str">
        <f t="shared" si="17"/>
        <v/>
      </c>
      <c r="AS8" s="22" t="str">
        <f t="shared" si="18"/>
        <v/>
      </c>
      <c r="AT8" s="23" t="str">
        <f t="shared" si="19"/>
        <v/>
      </c>
      <c r="AU8" s="23" t="str">
        <f t="shared" si="20"/>
        <v/>
      </c>
      <c r="AV8" s="23" t="str">
        <f t="shared" si="21"/>
        <v/>
      </c>
      <c r="AW8" s="24" t="str">
        <f t="shared" si="22"/>
        <v/>
      </c>
      <c r="AX8" s="24" t="str">
        <f t="shared" si="23"/>
        <v/>
      </c>
      <c r="AY8" s="29" t="str">
        <f t="shared" si="24"/>
        <v/>
      </c>
    </row>
    <row r="9" spans="1:51" ht="9.75" customHeight="1">
      <c r="A9" s="135"/>
      <c r="B9" s="2" t="str">
        <f>IF(COUNTIF($A$3:A9,A9)=1,"First","")</f>
        <v/>
      </c>
      <c r="E9" s="2"/>
      <c r="F9" s="2"/>
      <c r="G9" s="2"/>
      <c r="H9" s="2"/>
      <c r="I9" s="10"/>
      <c r="J9" s="72"/>
      <c r="K9" s="72"/>
      <c r="L9" s="72"/>
      <c r="M9" s="72"/>
      <c r="N9" s="72"/>
      <c r="O9" s="72"/>
      <c r="P9" s="72"/>
      <c r="Q9" s="72"/>
      <c r="R9" s="98" t="str">
        <f t="shared" si="0"/>
        <v/>
      </c>
      <c r="S9" s="72"/>
      <c r="T9" s="72"/>
      <c r="U9" s="72"/>
      <c r="V9" s="72"/>
      <c r="W9" s="100" t="str">
        <f t="shared" si="1"/>
        <v/>
      </c>
      <c r="X9" s="102" t="str">
        <f t="shared" si="7"/>
        <v/>
      </c>
      <c r="Y9" s="1"/>
      <c r="Z9" s="3" t="str">
        <f t="shared" si="2"/>
        <v/>
      </c>
      <c r="AA9" s="3" t="str">
        <f t="shared" si="8"/>
        <v/>
      </c>
      <c r="AB9" s="102" t="str">
        <f t="shared" si="3"/>
        <v/>
      </c>
      <c r="AC9" s="61" t="str">
        <f t="shared" si="9"/>
        <v/>
      </c>
      <c r="AD9" s="1" t="str">
        <f t="shared" si="4"/>
        <v/>
      </c>
      <c r="AE9" s="49" t="str">
        <f t="shared" si="5"/>
        <v/>
      </c>
      <c r="AF9" s="3"/>
      <c r="AG9" s="3"/>
      <c r="AH9" s="61" t="str">
        <f t="shared" si="10"/>
        <v/>
      </c>
      <c r="AI9" s="16" t="str">
        <f t="shared" si="11"/>
        <v/>
      </c>
      <c r="AJ9" s="30" t="str">
        <f t="shared" si="6"/>
        <v/>
      </c>
      <c r="AK9" s="17" t="str">
        <f t="shared" si="12"/>
        <v/>
      </c>
      <c r="AL9" s="14" t="str">
        <f t="shared" si="13"/>
        <v/>
      </c>
      <c r="AM9" s="14">
        <f t="shared" si="14"/>
        <v>0</v>
      </c>
      <c r="AN9" s="32" t="str">
        <f t="shared" si="15"/>
        <v/>
      </c>
      <c r="AO9" s="32" t="str">
        <f t="shared" si="25"/>
        <v/>
      </c>
      <c r="AP9" s="20" t="str">
        <f t="shared" si="26"/>
        <v/>
      </c>
      <c r="AQ9" s="21" t="str">
        <f t="shared" si="16"/>
        <v/>
      </c>
      <c r="AR9" s="22" t="str">
        <f t="shared" si="17"/>
        <v/>
      </c>
      <c r="AS9" s="22" t="str">
        <f t="shared" si="18"/>
        <v/>
      </c>
      <c r="AT9" s="23" t="str">
        <f t="shared" si="19"/>
        <v/>
      </c>
      <c r="AU9" s="23" t="str">
        <f t="shared" si="20"/>
        <v/>
      </c>
      <c r="AV9" s="23" t="str">
        <f t="shared" si="21"/>
        <v/>
      </c>
      <c r="AW9" s="24" t="str">
        <f t="shared" si="22"/>
        <v/>
      </c>
      <c r="AX9" s="24" t="str">
        <f t="shared" si="23"/>
        <v/>
      </c>
      <c r="AY9" s="29" t="str">
        <f t="shared" si="24"/>
        <v/>
      </c>
    </row>
    <row r="10" spans="1:51" ht="9.75" customHeight="1">
      <c r="A10" s="135"/>
      <c r="B10" s="2" t="str">
        <f>IF(COUNTIF($A$3:A10,A10)=1,"First","")</f>
        <v/>
      </c>
      <c r="E10" s="2"/>
      <c r="F10" s="2"/>
      <c r="G10" s="2"/>
      <c r="H10" s="2"/>
      <c r="I10" s="10"/>
      <c r="J10" s="72"/>
      <c r="K10" s="72"/>
      <c r="L10" s="72"/>
      <c r="M10" s="72"/>
      <c r="N10" s="72"/>
      <c r="O10" s="72"/>
      <c r="P10" s="72"/>
      <c r="Q10" s="72"/>
      <c r="R10" s="98" t="str">
        <f t="shared" si="0"/>
        <v/>
      </c>
      <c r="S10" s="72"/>
      <c r="T10" s="72"/>
      <c r="U10" s="72"/>
      <c r="V10" s="72"/>
      <c r="W10" s="100" t="str">
        <f t="shared" si="1"/>
        <v/>
      </c>
      <c r="X10" s="102" t="str">
        <f t="shared" si="7"/>
        <v/>
      </c>
      <c r="Y10" s="1"/>
      <c r="Z10" s="3" t="str">
        <f t="shared" si="2"/>
        <v/>
      </c>
      <c r="AA10" s="3" t="str">
        <f t="shared" si="8"/>
        <v/>
      </c>
      <c r="AB10" s="102" t="str">
        <f t="shared" si="3"/>
        <v/>
      </c>
      <c r="AC10" s="61" t="str">
        <f t="shared" si="9"/>
        <v/>
      </c>
      <c r="AD10" s="1" t="str">
        <f t="shared" si="4"/>
        <v/>
      </c>
      <c r="AE10" s="49" t="str">
        <f t="shared" si="5"/>
        <v/>
      </c>
      <c r="AF10" s="3"/>
      <c r="AG10" s="3"/>
      <c r="AH10" s="61" t="str">
        <f t="shared" si="10"/>
        <v/>
      </c>
      <c r="AI10" s="16" t="str">
        <f t="shared" si="11"/>
        <v/>
      </c>
      <c r="AJ10" s="30" t="str">
        <f t="shared" si="6"/>
        <v/>
      </c>
      <c r="AK10" s="17" t="str">
        <f t="shared" si="12"/>
        <v/>
      </c>
      <c r="AL10" s="14" t="str">
        <f t="shared" si="13"/>
        <v/>
      </c>
      <c r="AM10" s="14">
        <f t="shared" si="14"/>
        <v>0</v>
      </c>
      <c r="AN10" s="32" t="str">
        <f t="shared" si="15"/>
        <v/>
      </c>
      <c r="AO10" s="32" t="str">
        <f t="shared" si="25"/>
        <v/>
      </c>
      <c r="AP10" s="20" t="str">
        <f t="shared" si="26"/>
        <v/>
      </c>
      <c r="AQ10" s="21" t="str">
        <f t="shared" si="16"/>
        <v/>
      </c>
      <c r="AR10" s="22" t="str">
        <f t="shared" si="17"/>
        <v/>
      </c>
      <c r="AS10" s="22" t="str">
        <f t="shared" si="18"/>
        <v/>
      </c>
      <c r="AT10" s="23" t="str">
        <f t="shared" si="19"/>
        <v/>
      </c>
      <c r="AU10" s="23" t="str">
        <f t="shared" si="20"/>
        <v/>
      </c>
      <c r="AV10" s="23" t="str">
        <f t="shared" si="21"/>
        <v/>
      </c>
      <c r="AW10" s="24" t="str">
        <f t="shared" si="22"/>
        <v/>
      </c>
      <c r="AX10" s="24" t="str">
        <f t="shared" si="23"/>
        <v/>
      </c>
      <c r="AY10" s="29" t="str">
        <f t="shared" si="24"/>
        <v/>
      </c>
    </row>
    <row r="11" spans="1:51" ht="9.75" customHeight="1">
      <c r="A11" s="135"/>
      <c r="B11" s="2" t="str">
        <f>IF(COUNTIF($A$3:A11,A11)=1,"First","")</f>
        <v/>
      </c>
      <c r="E11" s="2"/>
      <c r="F11" s="2"/>
      <c r="G11" s="2"/>
      <c r="H11" s="2"/>
      <c r="I11" s="10"/>
      <c r="J11" s="133"/>
      <c r="K11" s="133"/>
      <c r="L11" s="133"/>
      <c r="M11" s="133"/>
      <c r="N11" s="133"/>
      <c r="O11" s="133"/>
      <c r="P11" s="133"/>
      <c r="Q11" s="61"/>
      <c r="R11" s="98" t="str">
        <f t="shared" si="0"/>
        <v/>
      </c>
      <c r="S11" s="72"/>
      <c r="T11" s="72"/>
      <c r="U11" s="72"/>
      <c r="V11" s="72"/>
      <c r="W11" s="100" t="str">
        <f t="shared" si="1"/>
        <v/>
      </c>
      <c r="X11" s="102" t="str">
        <f t="shared" si="7"/>
        <v/>
      </c>
      <c r="Y11" s="1"/>
      <c r="Z11" s="3" t="str">
        <f t="shared" si="2"/>
        <v/>
      </c>
      <c r="AA11" s="3" t="str">
        <f t="shared" si="8"/>
        <v/>
      </c>
      <c r="AB11" s="102" t="str">
        <f t="shared" si="3"/>
        <v/>
      </c>
      <c r="AC11" s="61" t="str">
        <f t="shared" si="9"/>
        <v/>
      </c>
      <c r="AD11" s="1" t="str">
        <f t="shared" si="4"/>
        <v/>
      </c>
      <c r="AE11" s="49" t="str">
        <f t="shared" si="5"/>
        <v/>
      </c>
      <c r="AF11" s="3"/>
      <c r="AG11" s="3"/>
      <c r="AH11" s="61" t="str">
        <f t="shared" si="10"/>
        <v/>
      </c>
      <c r="AI11" s="16" t="str">
        <f t="shared" si="11"/>
        <v/>
      </c>
      <c r="AJ11" s="30" t="str">
        <f t="shared" si="6"/>
        <v/>
      </c>
      <c r="AK11" s="17" t="str">
        <f t="shared" si="12"/>
        <v/>
      </c>
      <c r="AL11" s="14" t="str">
        <f t="shared" si="13"/>
        <v/>
      </c>
      <c r="AM11" s="14">
        <f>IF(AJ11="",COUNT(AL11),AJ11)</f>
        <v>0</v>
      </c>
      <c r="AN11" s="32" t="str">
        <f t="shared" si="15"/>
        <v/>
      </c>
      <c r="AO11" s="32" t="str">
        <f t="shared" si="25"/>
        <v/>
      </c>
      <c r="AP11" s="20" t="str">
        <f>IF(AO11="",AN11,AO11)</f>
        <v/>
      </c>
      <c r="AQ11" s="21" t="str">
        <f t="shared" si="16"/>
        <v/>
      </c>
      <c r="AR11" s="22" t="str">
        <f t="shared" si="17"/>
        <v/>
      </c>
      <c r="AS11" s="22" t="str">
        <f t="shared" si="18"/>
        <v/>
      </c>
      <c r="AT11" s="23" t="str">
        <f t="shared" si="19"/>
        <v/>
      </c>
      <c r="AU11" s="23" t="str">
        <f t="shared" si="20"/>
        <v/>
      </c>
      <c r="AV11" s="23" t="str">
        <f t="shared" si="21"/>
        <v/>
      </c>
      <c r="AW11" s="24" t="str">
        <f t="shared" si="22"/>
        <v/>
      </c>
      <c r="AX11" s="24" t="str">
        <f>IF(AL11="","",IF($AL11=AW$2,AJ11,""))</f>
        <v/>
      </c>
      <c r="AY11" s="29" t="str">
        <f t="shared" si="24"/>
        <v/>
      </c>
    </row>
    <row r="12" spans="1:51" ht="9.75" customHeight="1">
      <c r="A12" s="135"/>
      <c r="B12" s="2" t="str">
        <f>IF(COUNTIF($A$3:A12,A12)=1,"First","")</f>
        <v/>
      </c>
      <c r="E12" s="2"/>
      <c r="F12" s="2"/>
      <c r="G12" s="2"/>
      <c r="H12" s="2"/>
      <c r="I12" s="2"/>
      <c r="J12" s="61"/>
      <c r="K12" s="61"/>
      <c r="L12" s="61"/>
      <c r="M12" s="61"/>
      <c r="N12" s="61"/>
      <c r="O12" s="61"/>
      <c r="P12" s="61"/>
      <c r="Q12" s="61"/>
      <c r="R12" s="98" t="str">
        <f t="shared" si="0"/>
        <v/>
      </c>
      <c r="S12" s="72"/>
      <c r="T12" s="72"/>
      <c r="U12" s="72"/>
      <c r="V12" s="72"/>
      <c r="W12" s="100" t="str">
        <f t="shared" si="1"/>
        <v/>
      </c>
      <c r="X12" s="102" t="str">
        <f t="shared" si="7"/>
        <v/>
      </c>
      <c r="Z12" s="3" t="str">
        <f t="shared" si="2"/>
        <v/>
      </c>
      <c r="AA12" s="3" t="str">
        <f t="shared" si="8"/>
        <v/>
      </c>
      <c r="AB12" s="102" t="str">
        <f t="shared" si="3"/>
        <v/>
      </c>
      <c r="AC12" s="61" t="str">
        <f t="shared" si="9"/>
        <v/>
      </c>
      <c r="AD12" s="1" t="str">
        <f t="shared" si="4"/>
        <v/>
      </c>
      <c r="AE12" s="49" t="str">
        <f t="shared" si="5"/>
        <v/>
      </c>
      <c r="AF12" s="4"/>
      <c r="AG12" s="4"/>
      <c r="AH12" s="61" t="str">
        <f t="shared" si="10"/>
        <v/>
      </c>
      <c r="AI12" s="16" t="str">
        <f t="shared" si="11"/>
        <v/>
      </c>
      <c r="AJ12" s="30" t="str">
        <f t="shared" si="6"/>
        <v/>
      </c>
      <c r="AK12" s="17" t="str">
        <f t="shared" si="12"/>
        <v/>
      </c>
      <c r="AL12" s="14" t="str">
        <f t="shared" si="13"/>
        <v/>
      </c>
      <c r="AM12" s="14">
        <f t="shared" ref="AM12:AM40" si="27">IF(AJ12="",COUNT(AL12),AJ12)</f>
        <v>0</v>
      </c>
      <c r="AN12" s="32" t="str">
        <f t="shared" si="15"/>
        <v/>
      </c>
      <c r="AO12" s="32" t="str">
        <f t="shared" si="25"/>
        <v/>
      </c>
      <c r="AP12" s="20" t="str">
        <f t="shared" ref="AP12:AP40" si="28">IF(AO12="",AN12,AO12)</f>
        <v/>
      </c>
      <c r="AQ12" s="21" t="str">
        <f t="shared" si="16"/>
        <v/>
      </c>
      <c r="AR12" s="22" t="str">
        <f t="shared" si="17"/>
        <v/>
      </c>
      <c r="AS12" s="22" t="str">
        <f t="shared" si="18"/>
        <v/>
      </c>
      <c r="AT12" s="23" t="str">
        <f t="shared" si="19"/>
        <v/>
      </c>
      <c r="AU12" s="23" t="str">
        <f t="shared" si="20"/>
        <v/>
      </c>
      <c r="AV12" s="23" t="str">
        <f t="shared" si="21"/>
        <v/>
      </c>
      <c r="AW12" s="24" t="str">
        <f t="shared" si="22"/>
        <v/>
      </c>
      <c r="AX12" s="24" t="str">
        <f t="shared" si="23"/>
        <v/>
      </c>
      <c r="AY12" s="29" t="str">
        <f t="shared" si="24"/>
        <v/>
      </c>
    </row>
    <row r="13" spans="1:51" ht="9.75" customHeight="1">
      <c r="A13" s="135"/>
      <c r="B13" s="2" t="str">
        <f>IF(COUNTIF($A$3:A13,A13)=1,"First","")</f>
        <v/>
      </c>
      <c r="E13" s="2"/>
      <c r="F13" s="2"/>
      <c r="G13" s="2"/>
      <c r="H13" s="2"/>
      <c r="I13" s="2"/>
      <c r="J13" s="61"/>
      <c r="K13" s="61"/>
      <c r="L13" s="61"/>
      <c r="M13" s="61"/>
      <c r="N13" s="61"/>
      <c r="O13" s="61"/>
      <c r="P13" s="61"/>
      <c r="Q13" s="61"/>
      <c r="R13" s="98" t="str">
        <f t="shared" si="0"/>
        <v/>
      </c>
      <c r="S13" s="72"/>
      <c r="T13" s="72"/>
      <c r="U13" s="72"/>
      <c r="V13" s="72"/>
      <c r="W13" s="100" t="str">
        <f t="shared" si="1"/>
        <v/>
      </c>
      <c r="X13" s="102" t="str">
        <f t="shared" si="7"/>
        <v/>
      </c>
      <c r="Z13" s="3" t="str">
        <f t="shared" si="2"/>
        <v/>
      </c>
      <c r="AA13" s="3" t="str">
        <f t="shared" si="8"/>
        <v/>
      </c>
      <c r="AB13" s="102" t="str">
        <f t="shared" si="3"/>
        <v/>
      </c>
      <c r="AC13" s="61" t="str">
        <f t="shared" si="9"/>
        <v/>
      </c>
      <c r="AD13" s="1" t="str">
        <f t="shared" si="4"/>
        <v/>
      </c>
      <c r="AE13" s="49" t="str">
        <f t="shared" si="5"/>
        <v/>
      </c>
      <c r="AF13" s="4"/>
      <c r="AG13" s="4"/>
      <c r="AH13" s="61" t="str">
        <f t="shared" si="10"/>
        <v/>
      </c>
      <c r="AI13" s="16" t="str">
        <f t="shared" si="11"/>
        <v/>
      </c>
      <c r="AJ13" s="30" t="str">
        <f t="shared" si="6"/>
        <v/>
      </c>
      <c r="AK13" s="17" t="str">
        <f t="shared" si="12"/>
        <v/>
      </c>
      <c r="AL13" s="14" t="str">
        <f t="shared" si="13"/>
        <v/>
      </c>
      <c r="AM13" s="14">
        <f t="shared" si="27"/>
        <v>0</v>
      </c>
      <c r="AN13" s="32" t="str">
        <f t="shared" si="15"/>
        <v/>
      </c>
      <c r="AO13" s="32" t="str">
        <f t="shared" si="25"/>
        <v/>
      </c>
      <c r="AP13" s="20" t="str">
        <f t="shared" si="28"/>
        <v/>
      </c>
      <c r="AQ13" s="21" t="str">
        <f t="shared" si="16"/>
        <v/>
      </c>
      <c r="AR13" s="22" t="str">
        <f t="shared" si="17"/>
        <v/>
      </c>
      <c r="AS13" s="22" t="str">
        <f t="shared" si="18"/>
        <v/>
      </c>
      <c r="AT13" s="23" t="str">
        <f t="shared" si="19"/>
        <v/>
      </c>
      <c r="AU13" s="23" t="str">
        <f t="shared" si="20"/>
        <v/>
      </c>
      <c r="AV13" s="23" t="str">
        <f t="shared" si="21"/>
        <v/>
      </c>
      <c r="AW13" s="24" t="str">
        <f t="shared" si="22"/>
        <v/>
      </c>
      <c r="AX13" s="24" t="str">
        <f t="shared" si="23"/>
        <v/>
      </c>
      <c r="AY13" s="29" t="str">
        <f t="shared" si="24"/>
        <v/>
      </c>
    </row>
    <row r="14" spans="1:51" ht="9.75" customHeight="1">
      <c r="A14" s="135"/>
      <c r="B14" s="2" t="str">
        <f>IF(COUNTIF($A$3:A14,A14)=1,"First","")</f>
        <v/>
      </c>
      <c r="E14" s="2"/>
      <c r="F14" s="2"/>
      <c r="G14" s="2"/>
      <c r="H14" s="2"/>
      <c r="I14" s="2"/>
      <c r="J14" s="61"/>
      <c r="K14" s="61"/>
      <c r="L14" s="61"/>
      <c r="M14" s="61"/>
      <c r="N14" s="61"/>
      <c r="O14" s="61"/>
      <c r="P14" s="61"/>
      <c r="Q14" s="61"/>
      <c r="R14" s="98" t="str">
        <f t="shared" si="0"/>
        <v/>
      </c>
      <c r="S14" s="72"/>
      <c r="T14" s="72"/>
      <c r="U14" s="72"/>
      <c r="V14" s="72"/>
      <c r="W14" s="100" t="str">
        <f t="shared" si="1"/>
        <v/>
      </c>
      <c r="X14" s="102" t="str">
        <f t="shared" si="7"/>
        <v/>
      </c>
      <c r="Z14" s="3" t="str">
        <f t="shared" si="2"/>
        <v/>
      </c>
      <c r="AA14" s="3" t="str">
        <f t="shared" si="8"/>
        <v/>
      </c>
      <c r="AB14" s="102" t="str">
        <f t="shared" si="3"/>
        <v/>
      </c>
      <c r="AC14" s="61" t="str">
        <f t="shared" si="9"/>
        <v/>
      </c>
      <c r="AD14" s="1" t="str">
        <f t="shared" si="4"/>
        <v/>
      </c>
      <c r="AE14" s="49" t="str">
        <f t="shared" si="5"/>
        <v/>
      </c>
      <c r="AF14" s="4"/>
      <c r="AG14" s="4"/>
      <c r="AH14" s="61" t="str">
        <f t="shared" si="10"/>
        <v/>
      </c>
      <c r="AI14" s="16" t="str">
        <f t="shared" si="11"/>
        <v/>
      </c>
      <c r="AJ14" s="30" t="str">
        <f t="shared" si="6"/>
        <v/>
      </c>
      <c r="AK14" s="17" t="str">
        <f t="shared" si="12"/>
        <v/>
      </c>
      <c r="AL14" s="14" t="str">
        <f t="shared" si="13"/>
        <v/>
      </c>
      <c r="AM14" s="14">
        <f t="shared" si="27"/>
        <v>0</v>
      </c>
      <c r="AN14" s="32" t="str">
        <f t="shared" si="15"/>
        <v/>
      </c>
      <c r="AO14" s="32" t="str">
        <f t="shared" si="25"/>
        <v/>
      </c>
      <c r="AP14" s="20" t="str">
        <f t="shared" si="28"/>
        <v/>
      </c>
      <c r="AQ14" s="21" t="str">
        <f t="shared" si="16"/>
        <v/>
      </c>
      <c r="AR14" s="22" t="str">
        <f t="shared" si="17"/>
        <v/>
      </c>
      <c r="AS14" s="22" t="str">
        <f t="shared" si="18"/>
        <v/>
      </c>
      <c r="AT14" s="23" t="str">
        <f t="shared" si="19"/>
        <v/>
      </c>
      <c r="AU14" s="23" t="str">
        <f t="shared" si="20"/>
        <v/>
      </c>
      <c r="AV14" s="23" t="str">
        <f t="shared" si="21"/>
        <v/>
      </c>
      <c r="AW14" s="24" t="str">
        <f t="shared" si="22"/>
        <v/>
      </c>
      <c r="AX14" s="24" t="str">
        <f t="shared" si="23"/>
        <v/>
      </c>
      <c r="AY14" s="29" t="str">
        <f t="shared" si="24"/>
        <v/>
      </c>
    </row>
    <row r="15" spans="1:51" ht="9.75" customHeight="1">
      <c r="A15" s="135"/>
      <c r="B15" s="2" t="str">
        <f>IF(COUNTIF($A$3:A15,A15)=1,"First","")</f>
        <v/>
      </c>
      <c r="E15" s="2"/>
      <c r="F15" s="2"/>
      <c r="G15" s="2"/>
      <c r="H15" s="2"/>
      <c r="I15" s="2"/>
      <c r="J15" s="61"/>
      <c r="K15" s="61"/>
      <c r="L15" s="61"/>
      <c r="M15" s="61"/>
      <c r="N15" s="61"/>
      <c r="O15" s="61"/>
      <c r="P15" s="61"/>
      <c r="Q15" s="61"/>
      <c r="R15" s="98" t="str">
        <f t="shared" si="0"/>
        <v/>
      </c>
      <c r="S15" s="72"/>
      <c r="T15" s="72"/>
      <c r="U15" s="72"/>
      <c r="V15" s="72"/>
      <c r="W15" s="100" t="str">
        <f t="shared" si="1"/>
        <v/>
      </c>
      <c r="X15" s="102" t="str">
        <f t="shared" si="7"/>
        <v/>
      </c>
      <c r="Z15" s="3" t="str">
        <f t="shared" si="2"/>
        <v/>
      </c>
      <c r="AA15" s="3" t="str">
        <f t="shared" si="8"/>
        <v/>
      </c>
      <c r="AB15" s="102" t="str">
        <f t="shared" si="3"/>
        <v/>
      </c>
      <c r="AC15" s="61" t="str">
        <f t="shared" si="9"/>
        <v/>
      </c>
      <c r="AD15" s="1" t="str">
        <f t="shared" si="4"/>
        <v/>
      </c>
      <c r="AE15" s="49" t="str">
        <f t="shared" si="5"/>
        <v/>
      </c>
      <c r="AF15" s="4"/>
      <c r="AG15" s="4"/>
      <c r="AH15" s="61" t="str">
        <f t="shared" si="10"/>
        <v/>
      </c>
      <c r="AI15" s="16" t="str">
        <f t="shared" si="11"/>
        <v/>
      </c>
      <c r="AJ15" s="30" t="str">
        <f t="shared" si="6"/>
        <v/>
      </c>
      <c r="AK15" s="17" t="str">
        <f t="shared" si="12"/>
        <v/>
      </c>
      <c r="AL15" s="14" t="str">
        <f t="shared" si="13"/>
        <v/>
      </c>
      <c r="AM15" s="14">
        <f t="shared" si="27"/>
        <v>0</v>
      </c>
      <c r="AN15" s="32" t="str">
        <f t="shared" si="15"/>
        <v/>
      </c>
      <c r="AO15" s="32" t="str">
        <f t="shared" si="25"/>
        <v/>
      </c>
      <c r="AP15" s="20" t="str">
        <f t="shared" si="28"/>
        <v/>
      </c>
      <c r="AQ15" s="21" t="str">
        <f t="shared" si="16"/>
        <v/>
      </c>
      <c r="AR15" s="22" t="str">
        <f t="shared" si="17"/>
        <v/>
      </c>
      <c r="AS15" s="22" t="str">
        <f t="shared" si="18"/>
        <v/>
      </c>
      <c r="AT15" s="23" t="str">
        <f t="shared" si="19"/>
        <v/>
      </c>
      <c r="AU15" s="23" t="str">
        <f t="shared" si="20"/>
        <v/>
      </c>
      <c r="AV15" s="23" t="str">
        <f t="shared" si="21"/>
        <v/>
      </c>
      <c r="AW15" s="24" t="str">
        <f t="shared" si="22"/>
        <v/>
      </c>
      <c r="AX15" s="24" t="str">
        <f t="shared" si="23"/>
        <v/>
      </c>
      <c r="AY15" s="29" t="str">
        <f t="shared" si="24"/>
        <v/>
      </c>
    </row>
    <row r="16" spans="1:51" ht="9.75" customHeight="1">
      <c r="A16" s="135"/>
      <c r="B16" s="2" t="str">
        <f>IF(COUNTIF($A$3:A16,A16)=1,"First","")</f>
        <v/>
      </c>
      <c r="E16" s="2"/>
      <c r="F16" s="2"/>
      <c r="G16" s="2"/>
      <c r="H16" s="2"/>
      <c r="I16" s="2"/>
      <c r="J16" s="61"/>
      <c r="K16" s="61"/>
      <c r="L16" s="61"/>
      <c r="M16" s="61"/>
      <c r="N16" s="61"/>
      <c r="O16" s="61"/>
      <c r="P16" s="61"/>
      <c r="Q16" s="61"/>
      <c r="R16" s="98" t="str">
        <f t="shared" si="0"/>
        <v/>
      </c>
      <c r="S16" s="72"/>
      <c r="T16" s="72"/>
      <c r="U16" s="72"/>
      <c r="V16" s="72"/>
      <c r="W16" s="100" t="str">
        <f t="shared" si="1"/>
        <v/>
      </c>
      <c r="X16" s="102" t="str">
        <f t="shared" si="7"/>
        <v/>
      </c>
      <c r="Z16" s="3" t="str">
        <f t="shared" si="2"/>
        <v/>
      </c>
      <c r="AA16" s="3" t="str">
        <f t="shared" si="8"/>
        <v/>
      </c>
      <c r="AB16" s="102" t="str">
        <f t="shared" si="3"/>
        <v/>
      </c>
      <c r="AC16" s="61" t="str">
        <f t="shared" si="9"/>
        <v/>
      </c>
      <c r="AD16" s="1" t="str">
        <f t="shared" si="4"/>
        <v/>
      </c>
      <c r="AE16" s="49" t="str">
        <f t="shared" si="5"/>
        <v/>
      </c>
      <c r="AF16" s="4"/>
      <c r="AG16" s="4"/>
      <c r="AH16" s="61" t="str">
        <f t="shared" si="10"/>
        <v/>
      </c>
      <c r="AI16" s="16" t="str">
        <f t="shared" si="11"/>
        <v/>
      </c>
      <c r="AJ16" s="30" t="str">
        <f t="shared" si="6"/>
        <v/>
      </c>
      <c r="AK16" s="17" t="str">
        <f t="shared" si="12"/>
        <v/>
      </c>
      <c r="AL16" s="14" t="str">
        <f t="shared" si="13"/>
        <v/>
      </c>
      <c r="AM16" s="14">
        <f t="shared" si="27"/>
        <v>0</v>
      </c>
      <c r="AN16" s="32" t="str">
        <f t="shared" si="15"/>
        <v/>
      </c>
      <c r="AO16" s="32" t="str">
        <f t="shared" si="25"/>
        <v/>
      </c>
      <c r="AP16" s="20" t="str">
        <f t="shared" si="28"/>
        <v/>
      </c>
      <c r="AQ16" s="21" t="str">
        <f t="shared" si="16"/>
        <v/>
      </c>
      <c r="AR16" s="22" t="str">
        <f t="shared" si="17"/>
        <v/>
      </c>
      <c r="AS16" s="22" t="str">
        <f t="shared" si="18"/>
        <v/>
      </c>
      <c r="AT16" s="23" t="str">
        <f t="shared" si="19"/>
        <v/>
      </c>
      <c r="AU16" s="23" t="str">
        <f t="shared" si="20"/>
        <v/>
      </c>
      <c r="AV16" s="23" t="str">
        <f t="shared" si="21"/>
        <v/>
      </c>
      <c r="AW16" s="24" t="str">
        <f t="shared" si="22"/>
        <v/>
      </c>
      <c r="AX16" s="24" t="str">
        <f t="shared" si="23"/>
        <v/>
      </c>
      <c r="AY16" s="29" t="str">
        <f t="shared" si="24"/>
        <v/>
      </c>
    </row>
    <row r="17" spans="1:51" ht="9.75" customHeight="1">
      <c r="A17" s="135"/>
      <c r="B17" s="2" t="str">
        <f>IF(COUNTIF($A$3:A17,A17)=1,"First","")</f>
        <v/>
      </c>
      <c r="E17" s="2"/>
      <c r="F17" s="2"/>
      <c r="G17" s="2"/>
      <c r="H17" s="2"/>
      <c r="I17" s="2"/>
      <c r="J17" s="61"/>
      <c r="K17" s="61"/>
      <c r="L17" s="61"/>
      <c r="M17" s="61"/>
      <c r="N17" s="61"/>
      <c r="O17" s="61"/>
      <c r="P17" s="61"/>
      <c r="Q17" s="61"/>
      <c r="R17" s="98" t="str">
        <f t="shared" si="0"/>
        <v/>
      </c>
      <c r="S17" s="72"/>
      <c r="T17" s="72"/>
      <c r="U17" s="72"/>
      <c r="V17" s="72"/>
      <c r="W17" s="100" t="str">
        <f t="shared" si="1"/>
        <v/>
      </c>
      <c r="X17" s="102" t="str">
        <f t="shared" si="7"/>
        <v/>
      </c>
      <c r="Z17" s="3" t="str">
        <f t="shared" si="2"/>
        <v/>
      </c>
      <c r="AA17" s="3" t="str">
        <f t="shared" si="8"/>
        <v/>
      </c>
      <c r="AB17" s="102" t="str">
        <f t="shared" si="3"/>
        <v/>
      </c>
      <c r="AC17" s="61" t="str">
        <f t="shared" si="9"/>
        <v/>
      </c>
      <c r="AD17" s="1" t="str">
        <f t="shared" si="4"/>
        <v/>
      </c>
      <c r="AE17" s="49" t="str">
        <f t="shared" si="5"/>
        <v/>
      </c>
      <c r="AF17" s="4"/>
      <c r="AG17" s="4"/>
      <c r="AH17" s="61" t="str">
        <f t="shared" si="10"/>
        <v/>
      </c>
      <c r="AI17" s="16" t="str">
        <f t="shared" si="11"/>
        <v/>
      </c>
      <c r="AJ17" s="30" t="str">
        <f t="shared" si="6"/>
        <v/>
      </c>
      <c r="AK17" s="17" t="str">
        <f t="shared" si="12"/>
        <v/>
      </c>
      <c r="AL17" s="14" t="str">
        <f t="shared" si="13"/>
        <v/>
      </c>
      <c r="AM17" s="14">
        <f t="shared" si="27"/>
        <v>0</v>
      </c>
      <c r="AN17" s="32" t="str">
        <f t="shared" si="15"/>
        <v/>
      </c>
      <c r="AO17" s="32" t="str">
        <f t="shared" si="25"/>
        <v/>
      </c>
      <c r="AP17" s="20" t="str">
        <f t="shared" si="28"/>
        <v/>
      </c>
      <c r="AQ17" s="21" t="str">
        <f t="shared" si="16"/>
        <v/>
      </c>
      <c r="AR17" s="22" t="str">
        <f t="shared" si="17"/>
        <v/>
      </c>
      <c r="AS17" s="22" t="str">
        <f t="shared" si="18"/>
        <v/>
      </c>
      <c r="AT17" s="23" t="str">
        <f t="shared" si="19"/>
        <v/>
      </c>
      <c r="AU17" s="23" t="str">
        <f t="shared" si="20"/>
        <v/>
      </c>
      <c r="AV17" s="23" t="str">
        <f t="shared" si="21"/>
        <v/>
      </c>
      <c r="AW17" s="24" t="str">
        <f t="shared" si="22"/>
        <v/>
      </c>
      <c r="AX17" s="24" t="str">
        <f t="shared" si="23"/>
        <v/>
      </c>
      <c r="AY17" s="29" t="str">
        <f t="shared" si="24"/>
        <v/>
      </c>
    </row>
    <row r="18" spans="1:51" ht="9.75" customHeight="1">
      <c r="A18" s="135"/>
      <c r="B18" s="2" t="str">
        <f>IF(COUNTIF($A$3:A18,A18)=1,"First","")</f>
        <v/>
      </c>
      <c r="E18" s="2"/>
      <c r="F18" s="2"/>
      <c r="G18" s="2"/>
      <c r="H18" s="2"/>
      <c r="I18" s="2"/>
      <c r="J18" s="61"/>
      <c r="K18" s="61"/>
      <c r="L18" s="61"/>
      <c r="M18" s="61"/>
      <c r="N18" s="61"/>
      <c r="O18" s="61"/>
      <c r="P18" s="61"/>
      <c r="Q18" s="61"/>
      <c r="R18" s="98" t="str">
        <f t="shared" si="0"/>
        <v/>
      </c>
      <c r="S18" s="72"/>
      <c r="T18" s="72"/>
      <c r="U18" s="72"/>
      <c r="V18" s="72"/>
      <c r="W18" s="100" t="str">
        <f t="shared" si="1"/>
        <v/>
      </c>
      <c r="X18" s="102" t="str">
        <f t="shared" si="7"/>
        <v/>
      </c>
      <c r="Z18" s="3" t="str">
        <f t="shared" si="2"/>
        <v/>
      </c>
      <c r="AA18" s="3" t="str">
        <f t="shared" si="8"/>
        <v/>
      </c>
      <c r="AB18" s="102" t="str">
        <f t="shared" si="3"/>
        <v/>
      </c>
      <c r="AC18" s="61" t="str">
        <f t="shared" si="9"/>
        <v/>
      </c>
      <c r="AD18" s="1" t="str">
        <f t="shared" si="4"/>
        <v/>
      </c>
      <c r="AE18" s="49" t="str">
        <f t="shared" si="5"/>
        <v/>
      </c>
      <c r="AF18" s="4"/>
      <c r="AG18" s="4"/>
      <c r="AH18" s="61" t="str">
        <f t="shared" si="10"/>
        <v/>
      </c>
      <c r="AI18" s="16" t="str">
        <f t="shared" si="11"/>
        <v/>
      </c>
      <c r="AJ18" s="30" t="str">
        <f t="shared" si="6"/>
        <v/>
      </c>
      <c r="AK18" s="17" t="str">
        <f t="shared" si="12"/>
        <v/>
      </c>
      <c r="AL18" s="14" t="str">
        <f t="shared" si="13"/>
        <v/>
      </c>
      <c r="AM18" s="14">
        <f t="shared" si="27"/>
        <v>0</v>
      </c>
      <c r="AN18" s="32" t="str">
        <f t="shared" si="15"/>
        <v/>
      </c>
      <c r="AO18" s="32" t="str">
        <f t="shared" si="25"/>
        <v/>
      </c>
      <c r="AP18" s="20" t="str">
        <f t="shared" si="28"/>
        <v/>
      </c>
      <c r="AQ18" s="21" t="str">
        <f t="shared" si="16"/>
        <v/>
      </c>
      <c r="AR18" s="22" t="str">
        <f t="shared" si="17"/>
        <v/>
      </c>
      <c r="AS18" s="22" t="str">
        <f t="shared" si="18"/>
        <v/>
      </c>
      <c r="AT18" s="23" t="str">
        <f t="shared" si="19"/>
        <v/>
      </c>
      <c r="AU18" s="23" t="str">
        <f t="shared" si="20"/>
        <v/>
      </c>
      <c r="AV18" s="23" t="str">
        <f t="shared" si="21"/>
        <v/>
      </c>
      <c r="AW18" s="24" t="str">
        <f t="shared" si="22"/>
        <v/>
      </c>
      <c r="AX18" s="24" t="str">
        <f t="shared" si="23"/>
        <v/>
      </c>
      <c r="AY18" s="29" t="str">
        <f t="shared" si="24"/>
        <v/>
      </c>
    </row>
    <row r="19" spans="1:51" ht="9.75" customHeight="1">
      <c r="A19" s="135"/>
      <c r="B19" s="2" t="str">
        <f>IF(COUNTIF($A$3:A19,A19)=1,"First","")</f>
        <v/>
      </c>
      <c r="E19" s="2"/>
      <c r="F19" s="2"/>
      <c r="G19" s="2"/>
      <c r="H19" s="2"/>
      <c r="I19" s="2"/>
      <c r="J19" s="61"/>
      <c r="K19" s="61"/>
      <c r="L19" s="61"/>
      <c r="M19" s="61"/>
      <c r="N19" s="61"/>
      <c r="O19" s="61"/>
      <c r="P19" s="61"/>
      <c r="Q19" s="61"/>
      <c r="R19" s="98" t="str">
        <f t="shared" si="0"/>
        <v/>
      </c>
      <c r="S19" s="72"/>
      <c r="T19" s="72"/>
      <c r="U19" s="72"/>
      <c r="V19" s="72"/>
      <c r="W19" s="100" t="str">
        <f t="shared" si="1"/>
        <v/>
      </c>
      <c r="X19" s="102" t="str">
        <f t="shared" si="7"/>
        <v/>
      </c>
      <c r="Z19" s="3" t="str">
        <f t="shared" si="2"/>
        <v/>
      </c>
      <c r="AA19" s="3" t="str">
        <f t="shared" si="8"/>
        <v/>
      </c>
      <c r="AB19" s="102" t="str">
        <f t="shared" si="3"/>
        <v/>
      </c>
      <c r="AC19" s="61" t="str">
        <f t="shared" si="9"/>
        <v/>
      </c>
      <c r="AD19" s="1" t="str">
        <f t="shared" si="4"/>
        <v/>
      </c>
      <c r="AE19" s="49" t="str">
        <f t="shared" si="5"/>
        <v/>
      </c>
      <c r="AF19" s="4"/>
      <c r="AG19" s="4"/>
      <c r="AH19" s="61" t="str">
        <f t="shared" si="10"/>
        <v/>
      </c>
      <c r="AI19" s="16" t="str">
        <f t="shared" si="11"/>
        <v/>
      </c>
      <c r="AJ19" s="30" t="str">
        <f t="shared" si="6"/>
        <v/>
      </c>
      <c r="AK19" s="17" t="str">
        <f t="shared" si="12"/>
        <v/>
      </c>
      <c r="AL19" s="14" t="str">
        <f t="shared" si="13"/>
        <v/>
      </c>
      <c r="AM19" s="14">
        <f t="shared" si="27"/>
        <v>0</v>
      </c>
      <c r="AN19" s="32" t="str">
        <f t="shared" si="15"/>
        <v/>
      </c>
      <c r="AO19" s="32" t="str">
        <f t="shared" si="25"/>
        <v/>
      </c>
      <c r="AP19" s="20" t="str">
        <f t="shared" si="28"/>
        <v/>
      </c>
      <c r="AQ19" s="21" t="str">
        <f t="shared" si="16"/>
        <v/>
      </c>
      <c r="AR19" s="22" t="str">
        <f t="shared" si="17"/>
        <v/>
      </c>
      <c r="AS19" s="22" t="str">
        <f t="shared" si="18"/>
        <v/>
      </c>
      <c r="AT19" s="23" t="str">
        <f t="shared" si="19"/>
        <v/>
      </c>
      <c r="AU19" s="23" t="str">
        <f t="shared" si="20"/>
        <v/>
      </c>
      <c r="AV19" s="23" t="str">
        <f t="shared" si="21"/>
        <v/>
      </c>
      <c r="AW19" s="24" t="str">
        <f t="shared" si="22"/>
        <v/>
      </c>
      <c r="AX19" s="24" t="str">
        <f t="shared" si="23"/>
        <v/>
      </c>
      <c r="AY19" s="29" t="str">
        <f t="shared" si="24"/>
        <v/>
      </c>
    </row>
    <row r="20" spans="1:51" ht="9.75" customHeight="1">
      <c r="A20" s="135"/>
      <c r="B20" s="2" t="str">
        <f>IF(COUNTIF($A$3:A20,A20)=1,"First","")</f>
        <v/>
      </c>
      <c r="E20" s="2"/>
      <c r="F20" s="2"/>
      <c r="G20" s="2"/>
      <c r="H20" s="2"/>
      <c r="I20" s="2"/>
      <c r="J20" s="61"/>
      <c r="K20" s="61"/>
      <c r="L20" s="61"/>
      <c r="M20" s="61"/>
      <c r="N20" s="61"/>
      <c r="O20" s="61"/>
      <c r="P20" s="61"/>
      <c r="Q20" s="61"/>
      <c r="R20" s="98" t="str">
        <f t="shared" si="0"/>
        <v/>
      </c>
      <c r="S20" s="72"/>
      <c r="T20" s="72"/>
      <c r="U20" s="72"/>
      <c r="V20" s="72"/>
      <c r="W20" s="100" t="str">
        <f t="shared" si="1"/>
        <v/>
      </c>
      <c r="X20" s="102" t="str">
        <f t="shared" si="7"/>
        <v/>
      </c>
      <c r="Z20" s="3" t="str">
        <f t="shared" si="2"/>
        <v/>
      </c>
      <c r="AA20" s="3" t="str">
        <f t="shared" si="8"/>
        <v/>
      </c>
      <c r="AB20" s="102" t="str">
        <f t="shared" si="3"/>
        <v/>
      </c>
      <c r="AC20" s="61" t="str">
        <f t="shared" si="9"/>
        <v/>
      </c>
      <c r="AD20" s="1" t="str">
        <f t="shared" si="4"/>
        <v/>
      </c>
      <c r="AE20" s="49" t="str">
        <f t="shared" si="5"/>
        <v/>
      </c>
      <c r="AF20" s="4"/>
      <c r="AG20" s="4"/>
      <c r="AH20" s="61" t="str">
        <f t="shared" si="10"/>
        <v/>
      </c>
      <c r="AI20" s="16" t="str">
        <f t="shared" si="11"/>
        <v/>
      </c>
      <c r="AJ20" s="30" t="str">
        <f t="shared" si="6"/>
        <v/>
      </c>
      <c r="AK20" s="17" t="str">
        <f t="shared" si="12"/>
        <v/>
      </c>
      <c r="AL20" s="14" t="str">
        <f t="shared" si="13"/>
        <v/>
      </c>
      <c r="AM20" s="14">
        <f t="shared" si="27"/>
        <v>0</v>
      </c>
      <c r="AN20" s="32" t="str">
        <f t="shared" si="15"/>
        <v/>
      </c>
      <c r="AO20" s="32" t="str">
        <f t="shared" si="25"/>
        <v/>
      </c>
      <c r="AP20" s="20" t="str">
        <f t="shared" si="28"/>
        <v/>
      </c>
      <c r="AQ20" s="21" t="str">
        <f t="shared" si="16"/>
        <v/>
      </c>
      <c r="AR20" s="22" t="str">
        <f t="shared" si="17"/>
        <v/>
      </c>
      <c r="AS20" s="22" t="str">
        <f t="shared" si="18"/>
        <v/>
      </c>
      <c r="AT20" s="23" t="str">
        <f t="shared" si="19"/>
        <v/>
      </c>
      <c r="AU20" s="23" t="str">
        <f t="shared" si="20"/>
        <v/>
      </c>
      <c r="AV20" s="23" t="str">
        <f t="shared" si="21"/>
        <v/>
      </c>
      <c r="AW20" s="24" t="str">
        <f t="shared" si="22"/>
        <v/>
      </c>
      <c r="AX20" s="24" t="str">
        <f t="shared" si="23"/>
        <v/>
      </c>
      <c r="AY20" s="29" t="str">
        <f t="shared" si="24"/>
        <v/>
      </c>
    </row>
    <row r="21" spans="1:51" ht="9.75" customHeight="1">
      <c r="A21" s="135"/>
      <c r="B21" s="2" t="str">
        <f>IF(COUNTIF($A$3:A21,A21)=1,"First","")</f>
        <v/>
      </c>
      <c r="E21" s="2"/>
      <c r="F21" s="2"/>
      <c r="G21" s="2"/>
      <c r="H21" s="2"/>
      <c r="I21" s="2"/>
      <c r="J21" s="61"/>
      <c r="K21" s="61"/>
      <c r="L21" s="61"/>
      <c r="M21" s="61"/>
      <c r="N21" s="61"/>
      <c r="O21" s="61"/>
      <c r="P21" s="61"/>
      <c r="Q21" s="61"/>
      <c r="R21" s="98" t="str">
        <f t="shared" si="0"/>
        <v/>
      </c>
      <c r="S21" s="72"/>
      <c r="T21" s="72"/>
      <c r="U21" s="72"/>
      <c r="V21" s="72"/>
      <c r="W21" s="100" t="str">
        <f t="shared" si="1"/>
        <v/>
      </c>
      <c r="X21" s="102" t="str">
        <f t="shared" si="7"/>
        <v/>
      </c>
      <c r="Z21" s="3" t="str">
        <f t="shared" si="2"/>
        <v/>
      </c>
      <c r="AA21" s="3" t="str">
        <f t="shared" si="8"/>
        <v/>
      </c>
      <c r="AB21" s="102" t="str">
        <f t="shared" si="3"/>
        <v/>
      </c>
      <c r="AC21" s="61" t="str">
        <f t="shared" si="9"/>
        <v/>
      </c>
      <c r="AD21" s="1" t="str">
        <f t="shared" si="4"/>
        <v/>
      </c>
      <c r="AE21" s="49" t="str">
        <f t="shared" si="5"/>
        <v/>
      </c>
      <c r="AF21" s="4"/>
      <c r="AG21" s="4"/>
      <c r="AH21" s="61" t="str">
        <f t="shared" si="10"/>
        <v/>
      </c>
      <c r="AI21" s="16" t="str">
        <f t="shared" si="11"/>
        <v/>
      </c>
      <c r="AJ21" s="30" t="str">
        <f t="shared" si="6"/>
        <v/>
      </c>
      <c r="AK21" s="17" t="str">
        <f t="shared" si="12"/>
        <v/>
      </c>
      <c r="AL21" s="14" t="str">
        <f t="shared" si="13"/>
        <v/>
      </c>
      <c r="AM21" s="14">
        <f t="shared" si="27"/>
        <v>0</v>
      </c>
      <c r="AN21" s="32" t="str">
        <f t="shared" si="15"/>
        <v/>
      </c>
      <c r="AO21" s="32" t="str">
        <f t="shared" si="25"/>
        <v/>
      </c>
      <c r="AP21" s="20" t="str">
        <f t="shared" si="28"/>
        <v/>
      </c>
      <c r="AQ21" s="21" t="str">
        <f t="shared" si="16"/>
        <v/>
      </c>
      <c r="AR21" s="22" t="str">
        <f t="shared" si="17"/>
        <v/>
      </c>
      <c r="AS21" s="22" t="str">
        <f t="shared" si="18"/>
        <v/>
      </c>
      <c r="AT21" s="23" t="str">
        <f t="shared" si="19"/>
        <v/>
      </c>
      <c r="AU21" s="23" t="str">
        <f t="shared" si="20"/>
        <v/>
      </c>
      <c r="AV21" s="23" t="str">
        <f t="shared" si="21"/>
        <v/>
      </c>
      <c r="AW21" s="24" t="str">
        <f t="shared" si="22"/>
        <v/>
      </c>
      <c r="AX21" s="24" t="str">
        <f t="shared" si="23"/>
        <v/>
      </c>
      <c r="AY21" s="29" t="str">
        <f t="shared" si="24"/>
        <v/>
      </c>
    </row>
    <row r="22" spans="1:51" ht="9.75" customHeight="1">
      <c r="A22" s="135"/>
      <c r="B22" s="2" t="str">
        <f>IF(COUNTIF($A$3:A22,A22)=1,"First","")</f>
        <v/>
      </c>
      <c r="E22" s="2"/>
      <c r="F22" s="2"/>
      <c r="G22" s="2"/>
      <c r="H22" s="2"/>
      <c r="I22" s="2"/>
      <c r="J22" s="61"/>
      <c r="K22" s="61"/>
      <c r="L22" s="61"/>
      <c r="M22" s="61"/>
      <c r="N22" s="61"/>
      <c r="O22" s="61"/>
      <c r="P22" s="61"/>
      <c r="Q22" s="61"/>
      <c r="R22" s="98" t="str">
        <f t="shared" si="0"/>
        <v/>
      </c>
      <c r="S22" s="72"/>
      <c r="T22" s="72"/>
      <c r="U22" s="72"/>
      <c r="V22" s="72"/>
      <c r="W22" s="100" t="str">
        <f t="shared" si="1"/>
        <v/>
      </c>
      <c r="X22" s="102" t="str">
        <f t="shared" si="7"/>
        <v/>
      </c>
      <c r="Z22" s="3" t="str">
        <f t="shared" si="2"/>
        <v/>
      </c>
      <c r="AA22" s="3" t="str">
        <f t="shared" si="8"/>
        <v/>
      </c>
      <c r="AB22" s="102" t="str">
        <f t="shared" si="3"/>
        <v/>
      </c>
      <c r="AC22" s="61" t="str">
        <f t="shared" si="9"/>
        <v/>
      </c>
      <c r="AD22" s="1" t="str">
        <f t="shared" si="4"/>
        <v/>
      </c>
      <c r="AE22" s="49" t="str">
        <f t="shared" si="5"/>
        <v/>
      </c>
      <c r="AF22" s="4"/>
      <c r="AG22" s="4"/>
      <c r="AH22" s="61" t="str">
        <f t="shared" si="10"/>
        <v/>
      </c>
      <c r="AI22" s="16" t="str">
        <f t="shared" si="11"/>
        <v/>
      </c>
      <c r="AJ22" s="30" t="str">
        <f t="shared" si="6"/>
        <v/>
      </c>
      <c r="AK22" s="17" t="str">
        <f t="shared" si="12"/>
        <v/>
      </c>
      <c r="AL22" s="14" t="str">
        <f t="shared" si="13"/>
        <v/>
      </c>
      <c r="AM22" s="14">
        <f t="shared" si="27"/>
        <v>0</v>
      </c>
      <c r="AN22" s="32" t="str">
        <f t="shared" si="15"/>
        <v/>
      </c>
      <c r="AO22" s="32" t="str">
        <f t="shared" si="25"/>
        <v/>
      </c>
      <c r="AP22" s="20" t="str">
        <f t="shared" si="28"/>
        <v/>
      </c>
      <c r="AQ22" s="21" t="str">
        <f t="shared" si="16"/>
        <v/>
      </c>
      <c r="AR22" s="22" t="str">
        <f t="shared" si="17"/>
        <v/>
      </c>
      <c r="AS22" s="22" t="str">
        <f t="shared" si="18"/>
        <v/>
      </c>
      <c r="AT22" s="23" t="str">
        <f t="shared" si="19"/>
        <v/>
      </c>
      <c r="AU22" s="23" t="str">
        <f t="shared" si="20"/>
        <v/>
      </c>
      <c r="AV22" s="23" t="str">
        <f t="shared" si="21"/>
        <v/>
      </c>
      <c r="AW22" s="24" t="str">
        <f t="shared" si="22"/>
        <v/>
      </c>
      <c r="AX22" s="24" t="str">
        <f t="shared" si="23"/>
        <v/>
      </c>
      <c r="AY22" s="29" t="str">
        <f t="shared" si="24"/>
        <v/>
      </c>
    </row>
    <row r="23" spans="1:51" ht="9.75" customHeight="1">
      <c r="A23" s="135"/>
      <c r="B23" s="2" t="str">
        <f>IF(COUNTIF($A$3:A23,A23)=1,"First","")</f>
        <v/>
      </c>
      <c r="E23" s="2"/>
      <c r="F23" s="2"/>
      <c r="G23" s="2"/>
      <c r="H23" s="2"/>
      <c r="I23" s="2"/>
      <c r="J23" s="61"/>
      <c r="K23" s="61"/>
      <c r="L23" s="61"/>
      <c r="M23" s="61"/>
      <c r="N23" s="61"/>
      <c r="O23" s="61"/>
      <c r="P23" s="61"/>
      <c r="Q23" s="61"/>
      <c r="R23" s="98" t="str">
        <f t="shared" si="0"/>
        <v/>
      </c>
      <c r="S23" s="72"/>
      <c r="T23" s="72"/>
      <c r="U23" s="72"/>
      <c r="V23" s="72"/>
      <c r="W23" s="100" t="str">
        <f t="shared" si="1"/>
        <v/>
      </c>
      <c r="X23" s="102" t="str">
        <f t="shared" si="7"/>
        <v/>
      </c>
      <c r="Z23" s="3" t="str">
        <f t="shared" si="2"/>
        <v/>
      </c>
      <c r="AA23" s="3" t="str">
        <f t="shared" si="8"/>
        <v/>
      </c>
      <c r="AB23" s="102" t="str">
        <f t="shared" si="3"/>
        <v/>
      </c>
      <c r="AC23" s="61" t="str">
        <f t="shared" si="9"/>
        <v/>
      </c>
      <c r="AD23" s="1" t="str">
        <f t="shared" si="4"/>
        <v/>
      </c>
      <c r="AE23" s="49" t="str">
        <f t="shared" si="5"/>
        <v/>
      </c>
      <c r="AF23" s="4"/>
      <c r="AG23" s="4"/>
      <c r="AH23" s="61" t="str">
        <f t="shared" si="10"/>
        <v/>
      </c>
      <c r="AI23" s="16" t="str">
        <f t="shared" si="11"/>
        <v/>
      </c>
      <c r="AJ23" s="30" t="str">
        <f t="shared" si="6"/>
        <v/>
      </c>
      <c r="AK23" s="17" t="str">
        <f t="shared" si="12"/>
        <v/>
      </c>
      <c r="AL23" s="14" t="str">
        <f t="shared" si="13"/>
        <v/>
      </c>
      <c r="AM23" s="14">
        <f t="shared" si="27"/>
        <v>0</v>
      </c>
      <c r="AN23" s="32" t="str">
        <f t="shared" si="15"/>
        <v/>
      </c>
      <c r="AO23" s="32" t="str">
        <f t="shared" si="25"/>
        <v/>
      </c>
      <c r="AP23" s="20" t="str">
        <f t="shared" si="28"/>
        <v/>
      </c>
      <c r="AQ23" s="21" t="str">
        <f t="shared" si="16"/>
        <v/>
      </c>
      <c r="AR23" s="22" t="str">
        <f t="shared" si="17"/>
        <v/>
      </c>
      <c r="AS23" s="22" t="str">
        <f t="shared" si="18"/>
        <v/>
      </c>
      <c r="AT23" s="23" t="str">
        <f t="shared" si="19"/>
        <v/>
      </c>
      <c r="AU23" s="23" t="str">
        <f t="shared" si="20"/>
        <v/>
      </c>
      <c r="AV23" s="23" t="str">
        <f t="shared" si="21"/>
        <v/>
      </c>
      <c r="AW23" s="24" t="str">
        <f t="shared" si="22"/>
        <v/>
      </c>
      <c r="AX23" s="24" t="str">
        <f t="shared" si="23"/>
        <v/>
      </c>
      <c r="AY23" s="29" t="str">
        <f t="shared" si="24"/>
        <v/>
      </c>
    </row>
    <row r="24" spans="1:51" ht="9.75" customHeight="1">
      <c r="A24" s="135"/>
      <c r="B24" s="2" t="str">
        <f>IF(COUNTIF($A$3:A24,A24)=1,"First","")</f>
        <v/>
      </c>
      <c r="E24" s="2"/>
      <c r="F24" s="2"/>
      <c r="G24" s="2"/>
      <c r="H24" s="2"/>
      <c r="I24" s="2"/>
      <c r="J24" s="61"/>
      <c r="K24" s="61"/>
      <c r="L24" s="61"/>
      <c r="M24" s="61"/>
      <c r="N24" s="61"/>
      <c r="O24" s="61"/>
      <c r="P24" s="61"/>
      <c r="Q24" s="61"/>
      <c r="R24" s="98" t="str">
        <f t="shared" si="0"/>
        <v/>
      </c>
      <c r="S24" s="72"/>
      <c r="T24" s="72"/>
      <c r="U24" s="72"/>
      <c r="V24" s="72"/>
      <c r="W24" s="100" t="str">
        <f t="shared" si="1"/>
        <v/>
      </c>
      <c r="X24" s="102" t="str">
        <f t="shared" si="7"/>
        <v/>
      </c>
      <c r="Z24" s="3" t="str">
        <f t="shared" si="2"/>
        <v/>
      </c>
      <c r="AA24" s="3" t="str">
        <f t="shared" si="8"/>
        <v/>
      </c>
      <c r="AB24" s="102" t="str">
        <f t="shared" si="3"/>
        <v/>
      </c>
      <c r="AC24" s="61" t="str">
        <f t="shared" si="9"/>
        <v/>
      </c>
      <c r="AD24" s="1" t="str">
        <f t="shared" si="4"/>
        <v/>
      </c>
      <c r="AE24" s="49" t="str">
        <f t="shared" si="5"/>
        <v/>
      </c>
      <c r="AF24" s="4"/>
      <c r="AG24" s="4"/>
      <c r="AH24" s="61" t="str">
        <f t="shared" si="10"/>
        <v/>
      </c>
      <c r="AI24" s="16" t="str">
        <f t="shared" si="11"/>
        <v/>
      </c>
      <c r="AJ24" s="30" t="str">
        <f t="shared" si="6"/>
        <v/>
      </c>
      <c r="AK24" s="17" t="str">
        <f t="shared" si="12"/>
        <v/>
      </c>
      <c r="AL24" s="14" t="str">
        <f t="shared" si="13"/>
        <v/>
      </c>
      <c r="AM24" s="14">
        <f t="shared" si="27"/>
        <v>0</v>
      </c>
      <c r="AN24" s="32" t="str">
        <f t="shared" si="15"/>
        <v/>
      </c>
      <c r="AO24" s="32" t="str">
        <f t="shared" si="25"/>
        <v/>
      </c>
      <c r="AP24" s="20" t="str">
        <f t="shared" si="28"/>
        <v/>
      </c>
      <c r="AQ24" s="21" t="str">
        <f t="shared" si="16"/>
        <v/>
      </c>
      <c r="AR24" s="22" t="str">
        <f t="shared" si="17"/>
        <v/>
      </c>
      <c r="AS24" s="22" t="str">
        <f t="shared" si="18"/>
        <v/>
      </c>
      <c r="AT24" s="23" t="str">
        <f t="shared" si="19"/>
        <v/>
      </c>
      <c r="AU24" s="23" t="str">
        <f t="shared" si="20"/>
        <v/>
      </c>
      <c r="AV24" s="23" t="str">
        <f t="shared" si="21"/>
        <v/>
      </c>
      <c r="AW24" s="24" t="str">
        <f t="shared" si="22"/>
        <v/>
      </c>
      <c r="AX24" s="24" t="str">
        <f t="shared" si="23"/>
        <v/>
      </c>
      <c r="AY24" s="29" t="str">
        <f t="shared" si="24"/>
        <v/>
      </c>
    </row>
    <row r="25" spans="1:51" ht="9.75" customHeight="1">
      <c r="A25" s="135"/>
      <c r="B25" s="2" t="str">
        <f>IF(COUNTIF($A$3:A25,A25)=1,"First","")</f>
        <v/>
      </c>
      <c r="E25" s="2"/>
      <c r="F25" s="2"/>
      <c r="G25" s="2"/>
      <c r="H25" s="2"/>
      <c r="I25" s="2"/>
      <c r="J25" s="61"/>
      <c r="K25" s="61"/>
      <c r="L25" s="61"/>
      <c r="M25" s="61"/>
      <c r="N25" s="61"/>
      <c r="O25" s="61"/>
      <c r="P25" s="61"/>
      <c r="Q25" s="61"/>
      <c r="R25" s="98" t="str">
        <f t="shared" si="0"/>
        <v/>
      </c>
      <c r="S25" s="72"/>
      <c r="T25" s="72"/>
      <c r="U25" s="72"/>
      <c r="V25" s="72"/>
      <c r="W25" s="100" t="str">
        <f t="shared" si="1"/>
        <v/>
      </c>
      <c r="X25" s="102" t="str">
        <f t="shared" si="7"/>
        <v/>
      </c>
      <c r="Z25" s="3" t="str">
        <f t="shared" si="2"/>
        <v/>
      </c>
      <c r="AA25" s="3" t="str">
        <f t="shared" si="8"/>
        <v/>
      </c>
      <c r="AB25" s="102" t="str">
        <f t="shared" si="3"/>
        <v/>
      </c>
      <c r="AC25" s="61" t="str">
        <f t="shared" si="9"/>
        <v/>
      </c>
      <c r="AD25" s="1" t="str">
        <f t="shared" si="4"/>
        <v/>
      </c>
      <c r="AE25" s="49" t="str">
        <f t="shared" si="5"/>
        <v/>
      </c>
      <c r="AF25" s="4"/>
      <c r="AG25" s="4"/>
      <c r="AH25" s="61" t="str">
        <f t="shared" si="10"/>
        <v/>
      </c>
      <c r="AI25" s="16" t="str">
        <f t="shared" si="11"/>
        <v/>
      </c>
      <c r="AJ25" s="30" t="str">
        <f t="shared" si="6"/>
        <v/>
      </c>
      <c r="AK25" s="17" t="str">
        <f t="shared" si="12"/>
        <v/>
      </c>
      <c r="AL25" s="14" t="str">
        <f t="shared" si="13"/>
        <v/>
      </c>
      <c r="AM25" s="14">
        <f t="shared" si="27"/>
        <v>0</v>
      </c>
      <c r="AN25" s="32" t="str">
        <f t="shared" si="15"/>
        <v/>
      </c>
      <c r="AO25" s="32" t="str">
        <f t="shared" si="25"/>
        <v/>
      </c>
      <c r="AP25" s="20" t="str">
        <f t="shared" si="28"/>
        <v/>
      </c>
      <c r="AQ25" s="21" t="str">
        <f t="shared" si="16"/>
        <v/>
      </c>
      <c r="AR25" s="22" t="str">
        <f t="shared" si="17"/>
        <v/>
      </c>
      <c r="AS25" s="22" t="str">
        <f t="shared" si="18"/>
        <v/>
      </c>
      <c r="AT25" s="23" t="str">
        <f t="shared" si="19"/>
        <v/>
      </c>
      <c r="AU25" s="23" t="str">
        <f t="shared" si="20"/>
        <v/>
      </c>
      <c r="AV25" s="23" t="str">
        <f t="shared" si="21"/>
        <v/>
      </c>
      <c r="AW25" s="24" t="str">
        <f t="shared" si="22"/>
        <v/>
      </c>
      <c r="AX25" s="24" t="str">
        <f t="shared" si="23"/>
        <v/>
      </c>
      <c r="AY25" s="29" t="str">
        <f t="shared" si="24"/>
        <v/>
      </c>
    </row>
    <row r="26" spans="1:51" ht="9.75" customHeight="1">
      <c r="A26" s="135"/>
      <c r="B26" s="2" t="str">
        <f>IF(COUNTIF($A$3:A26,A26)=1,"First","")</f>
        <v/>
      </c>
      <c r="E26" s="2"/>
      <c r="F26" s="2"/>
      <c r="G26" s="2"/>
      <c r="H26" s="2"/>
      <c r="I26" s="2"/>
      <c r="J26" s="61"/>
      <c r="K26" s="61"/>
      <c r="L26" s="61"/>
      <c r="M26" s="61"/>
      <c r="N26" s="61"/>
      <c r="O26" s="61"/>
      <c r="P26" s="61"/>
      <c r="Q26" s="61"/>
      <c r="R26" s="98" t="str">
        <f t="shared" si="0"/>
        <v/>
      </c>
      <c r="S26" s="72"/>
      <c r="T26" s="72"/>
      <c r="U26" s="72"/>
      <c r="V26" s="72"/>
      <c r="W26" s="100" t="str">
        <f t="shared" si="1"/>
        <v/>
      </c>
      <c r="X26" s="102" t="str">
        <f t="shared" si="7"/>
        <v/>
      </c>
      <c r="Z26" s="3" t="str">
        <f t="shared" si="2"/>
        <v/>
      </c>
      <c r="AA26" s="3" t="str">
        <f t="shared" si="8"/>
        <v/>
      </c>
      <c r="AB26" s="102" t="str">
        <f t="shared" si="3"/>
        <v/>
      </c>
      <c r="AC26" s="61" t="str">
        <f t="shared" si="9"/>
        <v/>
      </c>
      <c r="AD26" s="1" t="str">
        <f t="shared" si="4"/>
        <v/>
      </c>
      <c r="AE26" s="49" t="str">
        <f t="shared" si="5"/>
        <v/>
      </c>
      <c r="AF26" s="4"/>
      <c r="AG26" s="4"/>
      <c r="AH26" s="61" t="str">
        <f t="shared" si="10"/>
        <v/>
      </c>
      <c r="AI26" s="16" t="str">
        <f t="shared" si="11"/>
        <v/>
      </c>
      <c r="AJ26" s="30" t="str">
        <f t="shared" si="6"/>
        <v/>
      </c>
      <c r="AK26" s="17" t="str">
        <f t="shared" si="12"/>
        <v/>
      </c>
      <c r="AL26" s="14" t="str">
        <f t="shared" si="13"/>
        <v/>
      </c>
      <c r="AM26" s="14">
        <f t="shared" si="27"/>
        <v>0</v>
      </c>
      <c r="AN26" s="32" t="str">
        <f t="shared" si="15"/>
        <v/>
      </c>
      <c r="AO26" s="32" t="str">
        <f t="shared" si="25"/>
        <v/>
      </c>
      <c r="AP26" s="20" t="str">
        <f t="shared" si="28"/>
        <v/>
      </c>
      <c r="AQ26" s="21" t="str">
        <f t="shared" si="16"/>
        <v/>
      </c>
      <c r="AR26" s="22" t="str">
        <f t="shared" si="17"/>
        <v/>
      </c>
      <c r="AS26" s="22" t="str">
        <f t="shared" si="18"/>
        <v/>
      </c>
      <c r="AT26" s="23" t="str">
        <f t="shared" si="19"/>
        <v/>
      </c>
      <c r="AU26" s="23" t="str">
        <f t="shared" si="20"/>
        <v/>
      </c>
      <c r="AV26" s="23" t="str">
        <f t="shared" si="21"/>
        <v/>
      </c>
      <c r="AW26" s="24" t="str">
        <f t="shared" si="22"/>
        <v/>
      </c>
      <c r="AX26" s="24" t="str">
        <f t="shared" si="23"/>
        <v/>
      </c>
      <c r="AY26" s="29" t="str">
        <f t="shared" si="24"/>
        <v/>
      </c>
    </row>
    <row r="27" spans="1:51" ht="9.75" customHeight="1">
      <c r="A27" s="135"/>
      <c r="B27" s="2" t="str">
        <f>IF(COUNTIF($A$3:A27,A27)=1,"First","")</f>
        <v/>
      </c>
      <c r="E27" s="2"/>
      <c r="F27" s="2"/>
      <c r="G27" s="2"/>
      <c r="H27" s="2"/>
      <c r="I27" s="2"/>
      <c r="J27" s="61"/>
      <c r="K27" s="61"/>
      <c r="L27" s="61"/>
      <c r="M27" s="61"/>
      <c r="N27" s="61"/>
      <c r="O27" s="61"/>
      <c r="P27" s="61"/>
      <c r="Q27" s="61"/>
      <c r="R27" s="98" t="str">
        <f t="shared" si="0"/>
        <v/>
      </c>
      <c r="S27" s="72"/>
      <c r="T27" s="72"/>
      <c r="U27" s="72"/>
      <c r="V27" s="72"/>
      <c r="W27" s="100" t="str">
        <f t="shared" si="1"/>
        <v/>
      </c>
      <c r="X27" s="102" t="str">
        <f t="shared" si="7"/>
        <v/>
      </c>
      <c r="Z27" s="3" t="str">
        <f t="shared" si="2"/>
        <v/>
      </c>
      <c r="AA27" s="3" t="str">
        <f t="shared" si="8"/>
        <v/>
      </c>
      <c r="AB27" s="102" t="str">
        <f t="shared" si="3"/>
        <v/>
      </c>
      <c r="AC27" s="61" t="str">
        <f t="shared" si="9"/>
        <v/>
      </c>
      <c r="AD27" s="1" t="str">
        <f t="shared" si="4"/>
        <v/>
      </c>
      <c r="AE27" s="49" t="str">
        <f t="shared" si="5"/>
        <v/>
      </c>
      <c r="AF27" s="4"/>
      <c r="AG27" s="4"/>
      <c r="AH27" s="61" t="str">
        <f t="shared" si="10"/>
        <v/>
      </c>
      <c r="AI27" s="16" t="str">
        <f t="shared" si="11"/>
        <v/>
      </c>
      <c r="AJ27" s="30" t="str">
        <f t="shared" si="6"/>
        <v/>
      </c>
      <c r="AK27" s="17" t="str">
        <f t="shared" si="12"/>
        <v/>
      </c>
      <c r="AL27" s="14" t="str">
        <f t="shared" si="13"/>
        <v/>
      </c>
      <c r="AM27" s="14">
        <f t="shared" si="27"/>
        <v>0</v>
      </c>
      <c r="AN27" s="32" t="str">
        <f t="shared" si="15"/>
        <v/>
      </c>
      <c r="AO27" s="32" t="str">
        <f t="shared" si="25"/>
        <v/>
      </c>
      <c r="AP27" s="20" t="str">
        <f t="shared" si="28"/>
        <v/>
      </c>
      <c r="AQ27" s="21" t="str">
        <f t="shared" si="16"/>
        <v/>
      </c>
      <c r="AR27" s="22" t="str">
        <f t="shared" si="17"/>
        <v/>
      </c>
      <c r="AS27" s="22" t="str">
        <f t="shared" si="18"/>
        <v/>
      </c>
      <c r="AT27" s="23" t="str">
        <f t="shared" si="19"/>
        <v/>
      </c>
      <c r="AU27" s="23" t="str">
        <f t="shared" si="20"/>
        <v/>
      </c>
      <c r="AV27" s="23" t="str">
        <f t="shared" si="21"/>
        <v/>
      </c>
      <c r="AW27" s="24" t="str">
        <f t="shared" si="22"/>
        <v/>
      </c>
      <c r="AX27" s="24" t="str">
        <f t="shared" si="23"/>
        <v/>
      </c>
      <c r="AY27" s="29" t="str">
        <f t="shared" si="24"/>
        <v/>
      </c>
    </row>
    <row r="28" spans="1:51" ht="9.75" customHeight="1">
      <c r="A28" s="135"/>
      <c r="B28" s="2" t="str">
        <f>IF(COUNTIF($A$3:A28,A28)=1,"First","")</f>
        <v/>
      </c>
      <c r="E28" s="2"/>
      <c r="F28" s="2"/>
      <c r="G28" s="2"/>
      <c r="H28" s="2"/>
      <c r="I28" s="2"/>
      <c r="J28" s="61"/>
      <c r="K28" s="61"/>
      <c r="L28" s="61"/>
      <c r="M28" s="61"/>
      <c r="N28" s="61"/>
      <c r="O28" s="61"/>
      <c r="P28" s="61"/>
      <c r="Q28" s="61"/>
      <c r="R28" s="98" t="str">
        <f t="shared" si="0"/>
        <v/>
      </c>
      <c r="S28" s="72"/>
      <c r="T28" s="72"/>
      <c r="U28" s="72"/>
      <c r="V28" s="72"/>
      <c r="W28" s="100" t="str">
        <f t="shared" si="1"/>
        <v/>
      </c>
      <c r="X28" s="102" t="str">
        <f t="shared" si="7"/>
        <v/>
      </c>
      <c r="Z28" s="3" t="str">
        <f t="shared" si="2"/>
        <v/>
      </c>
      <c r="AA28" s="3" t="str">
        <f t="shared" si="8"/>
        <v/>
      </c>
      <c r="AB28" s="102" t="str">
        <f t="shared" si="3"/>
        <v/>
      </c>
      <c r="AC28" s="61" t="str">
        <f t="shared" si="9"/>
        <v/>
      </c>
      <c r="AD28" s="1" t="str">
        <f t="shared" si="4"/>
        <v/>
      </c>
      <c r="AE28" s="49" t="str">
        <f t="shared" si="5"/>
        <v/>
      </c>
      <c r="AF28" s="4"/>
      <c r="AG28" s="4"/>
      <c r="AH28" s="61" t="str">
        <f t="shared" si="10"/>
        <v/>
      </c>
      <c r="AI28" s="16" t="str">
        <f t="shared" si="11"/>
        <v/>
      </c>
      <c r="AJ28" s="30" t="str">
        <f t="shared" si="6"/>
        <v/>
      </c>
      <c r="AK28" s="17" t="str">
        <f t="shared" si="12"/>
        <v/>
      </c>
      <c r="AL28" s="14" t="str">
        <f t="shared" si="13"/>
        <v/>
      </c>
      <c r="AM28" s="14">
        <f t="shared" si="27"/>
        <v>0</v>
      </c>
      <c r="AN28" s="32" t="str">
        <f t="shared" si="15"/>
        <v/>
      </c>
      <c r="AO28" s="32" t="str">
        <f t="shared" si="25"/>
        <v/>
      </c>
      <c r="AP28" s="20" t="str">
        <f t="shared" si="28"/>
        <v/>
      </c>
      <c r="AQ28" s="21" t="str">
        <f t="shared" si="16"/>
        <v/>
      </c>
      <c r="AR28" s="22" t="str">
        <f t="shared" si="17"/>
        <v/>
      </c>
      <c r="AS28" s="22" t="str">
        <f t="shared" si="18"/>
        <v/>
      </c>
      <c r="AT28" s="23" t="str">
        <f t="shared" si="19"/>
        <v/>
      </c>
      <c r="AU28" s="23" t="str">
        <f t="shared" si="20"/>
        <v/>
      </c>
      <c r="AV28" s="23" t="str">
        <f t="shared" si="21"/>
        <v/>
      </c>
      <c r="AW28" s="24" t="str">
        <f t="shared" si="22"/>
        <v/>
      </c>
      <c r="AX28" s="24" t="str">
        <f t="shared" si="23"/>
        <v/>
      </c>
      <c r="AY28" s="29" t="str">
        <f t="shared" si="24"/>
        <v/>
      </c>
    </row>
    <row r="29" spans="1:51" ht="9.75" customHeight="1">
      <c r="A29" s="135"/>
      <c r="B29" s="2" t="str">
        <f>IF(COUNTIF($A$3:A29,A29)=1,"First","")</f>
        <v/>
      </c>
      <c r="E29" s="2"/>
      <c r="F29" s="2"/>
      <c r="G29" s="2"/>
      <c r="H29" s="2"/>
      <c r="I29" s="2"/>
      <c r="J29" s="61"/>
      <c r="K29" s="61"/>
      <c r="L29" s="61"/>
      <c r="M29" s="61"/>
      <c r="N29" s="61"/>
      <c r="O29" s="61"/>
      <c r="P29" s="61"/>
      <c r="Q29" s="61"/>
      <c r="R29" s="98" t="str">
        <f t="shared" si="0"/>
        <v/>
      </c>
      <c r="S29" s="72"/>
      <c r="T29" s="72"/>
      <c r="U29" s="72"/>
      <c r="V29" s="72"/>
      <c r="W29" s="100" t="str">
        <f t="shared" si="1"/>
        <v/>
      </c>
      <c r="X29" s="102" t="str">
        <f t="shared" si="7"/>
        <v/>
      </c>
      <c r="Z29" s="3" t="str">
        <f t="shared" si="2"/>
        <v/>
      </c>
      <c r="AA29" s="3" t="str">
        <f t="shared" si="8"/>
        <v/>
      </c>
      <c r="AB29" s="102" t="str">
        <f t="shared" si="3"/>
        <v/>
      </c>
      <c r="AC29" s="61" t="str">
        <f t="shared" si="9"/>
        <v/>
      </c>
      <c r="AD29" s="1" t="str">
        <f t="shared" si="4"/>
        <v/>
      </c>
      <c r="AE29" s="49" t="str">
        <f t="shared" si="5"/>
        <v/>
      </c>
      <c r="AF29" s="4"/>
      <c r="AG29" s="4"/>
      <c r="AH29" s="61" t="str">
        <f t="shared" si="10"/>
        <v/>
      </c>
      <c r="AI29" s="16" t="str">
        <f t="shared" si="11"/>
        <v/>
      </c>
      <c r="AJ29" s="30" t="str">
        <f t="shared" si="6"/>
        <v/>
      </c>
      <c r="AK29" s="17" t="str">
        <f t="shared" si="12"/>
        <v/>
      </c>
      <c r="AL29" s="14" t="str">
        <f t="shared" si="13"/>
        <v/>
      </c>
      <c r="AM29" s="14">
        <f t="shared" si="27"/>
        <v>0</v>
      </c>
      <c r="AN29" s="32" t="str">
        <f t="shared" si="15"/>
        <v/>
      </c>
      <c r="AO29" s="32" t="str">
        <f t="shared" si="25"/>
        <v/>
      </c>
      <c r="AP29" s="20" t="str">
        <f t="shared" si="28"/>
        <v/>
      </c>
      <c r="AQ29" s="21" t="str">
        <f t="shared" si="16"/>
        <v/>
      </c>
      <c r="AR29" s="22" t="str">
        <f t="shared" si="17"/>
        <v/>
      </c>
      <c r="AS29" s="22" t="str">
        <f t="shared" si="18"/>
        <v/>
      </c>
      <c r="AT29" s="23" t="str">
        <f t="shared" si="19"/>
        <v/>
      </c>
      <c r="AU29" s="23" t="str">
        <f t="shared" si="20"/>
        <v/>
      </c>
      <c r="AV29" s="23" t="str">
        <f t="shared" si="21"/>
        <v/>
      </c>
      <c r="AW29" s="24" t="str">
        <f t="shared" si="22"/>
        <v/>
      </c>
      <c r="AX29" s="24" t="str">
        <f t="shared" si="23"/>
        <v/>
      </c>
      <c r="AY29" s="29" t="str">
        <f t="shared" si="24"/>
        <v/>
      </c>
    </row>
    <row r="30" spans="1:51" ht="9.75" customHeight="1">
      <c r="A30" s="135"/>
      <c r="B30" s="2" t="str">
        <f>IF(COUNTIF($A$3:A30,A30)=1,"First","")</f>
        <v/>
      </c>
      <c r="E30" s="2"/>
      <c r="F30" s="2"/>
      <c r="G30" s="2"/>
      <c r="H30" s="2"/>
      <c r="I30" s="2"/>
      <c r="J30" s="61"/>
      <c r="K30" s="61"/>
      <c r="L30" s="61"/>
      <c r="M30" s="61"/>
      <c r="N30" s="61"/>
      <c r="O30" s="61"/>
      <c r="P30" s="61"/>
      <c r="Q30" s="61"/>
      <c r="R30" s="98" t="str">
        <f t="shared" si="0"/>
        <v/>
      </c>
      <c r="S30" s="72"/>
      <c r="T30" s="72"/>
      <c r="U30" s="72"/>
      <c r="V30" s="72"/>
      <c r="W30" s="100" t="str">
        <f t="shared" si="1"/>
        <v/>
      </c>
      <c r="X30" s="102" t="str">
        <f t="shared" si="7"/>
        <v/>
      </c>
      <c r="Z30" s="3" t="str">
        <f t="shared" si="2"/>
        <v/>
      </c>
      <c r="AA30" s="3" t="str">
        <f t="shared" si="8"/>
        <v/>
      </c>
      <c r="AB30" s="102" t="str">
        <f t="shared" si="3"/>
        <v/>
      </c>
      <c r="AC30" s="61" t="str">
        <f t="shared" si="9"/>
        <v/>
      </c>
      <c r="AD30" s="1" t="str">
        <f t="shared" si="4"/>
        <v/>
      </c>
      <c r="AE30" s="49" t="str">
        <f t="shared" si="5"/>
        <v/>
      </c>
      <c r="AF30" s="4"/>
      <c r="AG30" s="4"/>
      <c r="AH30" s="61" t="str">
        <f t="shared" si="10"/>
        <v/>
      </c>
      <c r="AI30" s="16" t="str">
        <f t="shared" si="11"/>
        <v/>
      </c>
      <c r="AJ30" s="30" t="str">
        <f t="shared" si="6"/>
        <v/>
      </c>
      <c r="AK30" s="17" t="str">
        <f t="shared" si="12"/>
        <v/>
      </c>
      <c r="AL30" s="14" t="str">
        <f t="shared" si="13"/>
        <v/>
      </c>
      <c r="AM30" s="14">
        <f t="shared" si="27"/>
        <v>0</v>
      </c>
      <c r="AN30" s="32" t="str">
        <f t="shared" si="15"/>
        <v/>
      </c>
      <c r="AO30" s="32" t="str">
        <f t="shared" si="25"/>
        <v/>
      </c>
      <c r="AP30" s="20" t="str">
        <f t="shared" si="28"/>
        <v/>
      </c>
      <c r="AQ30" s="21" t="str">
        <f t="shared" si="16"/>
        <v/>
      </c>
      <c r="AR30" s="22" t="str">
        <f t="shared" si="17"/>
        <v/>
      </c>
      <c r="AS30" s="22" t="str">
        <f t="shared" si="18"/>
        <v/>
      </c>
      <c r="AT30" s="23" t="str">
        <f t="shared" si="19"/>
        <v/>
      </c>
      <c r="AU30" s="23" t="str">
        <f t="shared" si="20"/>
        <v/>
      </c>
      <c r="AV30" s="23" t="str">
        <f t="shared" si="21"/>
        <v/>
      </c>
      <c r="AW30" s="24" t="str">
        <f t="shared" si="22"/>
        <v/>
      </c>
      <c r="AX30" s="24" t="str">
        <f t="shared" si="23"/>
        <v/>
      </c>
      <c r="AY30" s="29" t="str">
        <f t="shared" si="24"/>
        <v/>
      </c>
    </row>
    <row r="31" spans="1:51" ht="9.75" customHeight="1">
      <c r="A31" s="135"/>
      <c r="B31" s="2" t="str">
        <f>IF(COUNTIF($A$3:A31,A31)=1,"First","")</f>
        <v/>
      </c>
      <c r="E31" s="2"/>
      <c r="F31" s="2"/>
      <c r="G31" s="2"/>
      <c r="H31" s="2"/>
      <c r="I31" s="2"/>
      <c r="J31" s="61"/>
      <c r="K31" s="61"/>
      <c r="L31" s="61"/>
      <c r="M31" s="61"/>
      <c r="N31" s="61"/>
      <c r="O31" s="61"/>
      <c r="P31" s="61"/>
      <c r="Q31" s="61"/>
      <c r="R31" s="98" t="str">
        <f t="shared" si="0"/>
        <v/>
      </c>
      <c r="S31" s="72"/>
      <c r="T31" s="72"/>
      <c r="U31" s="72"/>
      <c r="V31" s="72"/>
      <c r="W31" s="100" t="str">
        <f t="shared" si="1"/>
        <v/>
      </c>
      <c r="X31" s="102" t="str">
        <f t="shared" si="7"/>
        <v/>
      </c>
      <c r="Z31" s="3" t="str">
        <f t="shared" si="2"/>
        <v/>
      </c>
      <c r="AA31" s="3" t="str">
        <f t="shared" si="8"/>
        <v/>
      </c>
      <c r="AB31" s="102" t="str">
        <f t="shared" si="3"/>
        <v/>
      </c>
      <c r="AC31" s="61" t="str">
        <f t="shared" si="9"/>
        <v/>
      </c>
      <c r="AD31" s="1" t="str">
        <f t="shared" si="4"/>
        <v/>
      </c>
      <c r="AE31" s="49" t="str">
        <f t="shared" si="5"/>
        <v/>
      </c>
      <c r="AF31" s="4"/>
      <c r="AG31" s="4"/>
      <c r="AH31" s="61" t="str">
        <f t="shared" si="10"/>
        <v/>
      </c>
      <c r="AI31" s="16" t="str">
        <f t="shared" si="11"/>
        <v/>
      </c>
      <c r="AJ31" s="30" t="str">
        <f t="shared" si="6"/>
        <v/>
      </c>
      <c r="AK31" s="17" t="str">
        <f t="shared" si="12"/>
        <v/>
      </c>
      <c r="AL31" s="14" t="str">
        <f t="shared" si="13"/>
        <v/>
      </c>
      <c r="AM31" s="14">
        <f t="shared" si="27"/>
        <v>0</v>
      </c>
      <c r="AN31" s="32" t="str">
        <f t="shared" si="15"/>
        <v/>
      </c>
      <c r="AO31" s="32" t="str">
        <f t="shared" si="25"/>
        <v/>
      </c>
      <c r="AP31" s="20" t="str">
        <f t="shared" si="28"/>
        <v/>
      </c>
      <c r="AQ31" s="21" t="str">
        <f t="shared" si="16"/>
        <v/>
      </c>
      <c r="AR31" s="22" t="str">
        <f t="shared" si="17"/>
        <v/>
      </c>
      <c r="AS31" s="22" t="str">
        <f t="shared" si="18"/>
        <v/>
      </c>
      <c r="AT31" s="23" t="str">
        <f t="shared" si="19"/>
        <v/>
      </c>
      <c r="AU31" s="23" t="str">
        <f t="shared" si="20"/>
        <v/>
      </c>
      <c r="AV31" s="23" t="str">
        <f t="shared" si="21"/>
        <v/>
      </c>
      <c r="AW31" s="24" t="str">
        <f t="shared" si="22"/>
        <v/>
      </c>
      <c r="AX31" s="24" t="str">
        <f t="shared" si="23"/>
        <v/>
      </c>
      <c r="AY31" s="29" t="str">
        <f t="shared" si="24"/>
        <v/>
      </c>
    </row>
    <row r="32" spans="1:51" ht="9.75" customHeight="1">
      <c r="A32" s="135"/>
      <c r="B32" s="2" t="str">
        <f>IF(COUNTIF($A$3:A32,A32)=1,"First","")</f>
        <v/>
      </c>
      <c r="E32" s="2"/>
      <c r="F32" s="2"/>
      <c r="G32" s="2"/>
      <c r="H32" s="2"/>
      <c r="I32" s="2"/>
      <c r="J32" s="61"/>
      <c r="K32" s="61"/>
      <c r="L32" s="61"/>
      <c r="M32" s="61"/>
      <c r="N32" s="61"/>
      <c r="O32" s="61"/>
      <c r="P32" s="61"/>
      <c r="Q32" s="61"/>
      <c r="R32" s="98" t="str">
        <f t="shared" si="0"/>
        <v/>
      </c>
      <c r="S32" s="72"/>
      <c r="T32" s="72"/>
      <c r="U32" s="72"/>
      <c r="V32" s="72"/>
      <c r="W32" s="100" t="str">
        <f t="shared" si="1"/>
        <v/>
      </c>
      <c r="X32" s="102" t="str">
        <f t="shared" si="7"/>
        <v/>
      </c>
      <c r="Z32" s="3" t="str">
        <f t="shared" si="2"/>
        <v/>
      </c>
      <c r="AA32" s="3" t="str">
        <f t="shared" si="8"/>
        <v/>
      </c>
      <c r="AB32" s="102" t="str">
        <f t="shared" si="3"/>
        <v/>
      </c>
      <c r="AC32" s="61" t="str">
        <f t="shared" si="9"/>
        <v/>
      </c>
      <c r="AD32" s="1" t="str">
        <f t="shared" si="4"/>
        <v/>
      </c>
      <c r="AE32" s="49" t="str">
        <f t="shared" si="5"/>
        <v/>
      </c>
      <c r="AF32" s="4"/>
      <c r="AG32" s="4"/>
      <c r="AH32" s="61" t="str">
        <f t="shared" si="10"/>
        <v/>
      </c>
      <c r="AI32" s="16" t="str">
        <f t="shared" si="11"/>
        <v/>
      </c>
      <c r="AJ32" s="30" t="str">
        <f t="shared" si="6"/>
        <v/>
      </c>
      <c r="AK32" s="17" t="str">
        <f t="shared" si="12"/>
        <v/>
      </c>
      <c r="AL32" s="14" t="str">
        <f t="shared" si="13"/>
        <v/>
      </c>
      <c r="AM32" s="14">
        <f t="shared" si="27"/>
        <v>0</v>
      </c>
      <c r="AN32" s="32" t="str">
        <f t="shared" si="15"/>
        <v/>
      </c>
      <c r="AO32" s="32" t="str">
        <f t="shared" si="25"/>
        <v/>
      </c>
      <c r="AP32" s="20" t="str">
        <f t="shared" si="28"/>
        <v/>
      </c>
      <c r="AQ32" s="21" t="str">
        <f t="shared" si="16"/>
        <v/>
      </c>
      <c r="AR32" s="22" t="str">
        <f t="shared" si="17"/>
        <v/>
      </c>
      <c r="AS32" s="22" t="str">
        <f t="shared" si="18"/>
        <v/>
      </c>
      <c r="AT32" s="23" t="str">
        <f t="shared" si="19"/>
        <v/>
      </c>
      <c r="AU32" s="23" t="str">
        <f t="shared" si="20"/>
        <v/>
      </c>
      <c r="AV32" s="23" t="str">
        <f t="shared" si="21"/>
        <v/>
      </c>
      <c r="AW32" s="24" t="str">
        <f t="shared" si="22"/>
        <v/>
      </c>
      <c r="AX32" s="24" t="str">
        <f t="shared" si="23"/>
        <v/>
      </c>
      <c r="AY32" s="29" t="str">
        <f t="shared" si="24"/>
        <v/>
      </c>
    </row>
    <row r="33" spans="1:51" ht="9.75" customHeight="1">
      <c r="A33" s="135"/>
      <c r="B33" s="2" t="str">
        <f>IF(COUNTIF($A$3:A33,A33)=1,"First","")</f>
        <v/>
      </c>
      <c r="E33" s="2"/>
      <c r="F33" s="2"/>
      <c r="G33" s="2"/>
      <c r="H33" s="2"/>
      <c r="I33" s="2"/>
      <c r="J33" s="61"/>
      <c r="K33" s="61"/>
      <c r="L33" s="61"/>
      <c r="M33" s="61"/>
      <c r="N33" s="61"/>
      <c r="O33" s="61"/>
      <c r="P33" s="61"/>
      <c r="Q33" s="61"/>
      <c r="R33" s="98" t="str">
        <f t="shared" si="0"/>
        <v/>
      </c>
      <c r="S33" s="72"/>
      <c r="T33" s="72"/>
      <c r="U33" s="72"/>
      <c r="V33" s="72"/>
      <c r="W33" s="100" t="str">
        <f t="shared" si="1"/>
        <v/>
      </c>
      <c r="X33" s="102" t="str">
        <f t="shared" si="7"/>
        <v/>
      </c>
      <c r="Z33" s="3" t="str">
        <f t="shared" si="2"/>
        <v/>
      </c>
      <c r="AA33" s="3" t="str">
        <f t="shared" si="8"/>
        <v/>
      </c>
      <c r="AB33" s="102" t="str">
        <f t="shared" si="3"/>
        <v/>
      </c>
      <c r="AC33" s="61" t="str">
        <f t="shared" si="9"/>
        <v/>
      </c>
      <c r="AD33" s="1" t="str">
        <f t="shared" si="4"/>
        <v/>
      </c>
      <c r="AE33" s="49" t="str">
        <f t="shared" si="5"/>
        <v/>
      </c>
      <c r="AF33" s="4"/>
      <c r="AG33" s="4"/>
      <c r="AH33" s="61" t="str">
        <f t="shared" si="10"/>
        <v/>
      </c>
      <c r="AI33" s="16" t="str">
        <f t="shared" si="11"/>
        <v/>
      </c>
      <c r="AJ33" s="30" t="str">
        <f t="shared" si="6"/>
        <v/>
      </c>
      <c r="AK33" s="17" t="str">
        <f t="shared" si="12"/>
        <v/>
      </c>
      <c r="AL33" s="14" t="str">
        <f t="shared" si="13"/>
        <v/>
      </c>
      <c r="AM33" s="14">
        <f t="shared" si="27"/>
        <v>0</v>
      </c>
      <c r="AN33" s="32" t="str">
        <f t="shared" si="15"/>
        <v/>
      </c>
      <c r="AO33" s="32" t="str">
        <f t="shared" si="25"/>
        <v/>
      </c>
      <c r="AP33" s="20" t="str">
        <f t="shared" si="28"/>
        <v/>
      </c>
      <c r="AQ33" s="21" t="str">
        <f t="shared" si="16"/>
        <v/>
      </c>
      <c r="AR33" s="22" t="str">
        <f t="shared" si="17"/>
        <v/>
      </c>
      <c r="AS33" s="22" t="str">
        <f t="shared" si="18"/>
        <v/>
      </c>
      <c r="AT33" s="23" t="str">
        <f t="shared" si="19"/>
        <v/>
      </c>
      <c r="AU33" s="23" t="str">
        <f t="shared" si="20"/>
        <v/>
      </c>
      <c r="AV33" s="23" t="str">
        <f t="shared" si="21"/>
        <v/>
      </c>
      <c r="AW33" s="24" t="str">
        <f t="shared" si="22"/>
        <v/>
      </c>
      <c r="AX33" s="24" t="str">
        <f t="shared" si="23"/>
        <v/>
      </c>
      <c r="AY33" s="29" t="str">
        <f t="shared" si="24"/>
        <v/>
      </c>
    </row>
    <row r="34" spans="1:51" ht="9.75" customHeight="1">
      <c r="A34" s="135"/>
      <c r="B34" s="2" t="str">
        <f>IF(COUNTIF($A$3:A34,A34)=1,"First","")</f>
        <v/>
      </c>
      <c r="E34" s="2"/>
      <c r="F34" s="2"/>
      <c r="G34" s="2"/>
      <c r="H34" s="2"/>
      <c r="I34" s="2"/>
      <c r="J34" s="61"/>
      <c r="K34" s="61"/>
      <c r="L34" s="61"/>
      <c r="M34" s="61"/>
      <c r="N34" s="61"/>
      <c r="O34" s="61"/>
      <c r="P34" s="61"/>
      <c r="Q34" s="61"/>
      <c r="R34" s="98" t="str">
        <f t="shared" si="0"/>
        <v/>
      </c>
      <c r="S34" s="72"/>
      <c r="T34" s="72"/>
      <c r="U34" s="72"/>
      <c r="V34" s="72"/>
      <c r="W34" s="100" t="str">
        <f t="shared" si="1"/>
        <v/>
      </c>
      <c r="X34" s="102" t="str">
        <f t="shared" si="7"/>
        <v/>
      </c>
      <c r="Z34" s="3" t="str">
        <f t="shared" si="2"/>
        <v/>
      </c>
      <c r="AA34" s="3" t="str">
        <f t="shared" si="8"/>
        <v/>
      </c>
      <c r="AB34" s="102" t="str">
        <f t="shared" si="3"/>
        <v/>
      </c>
      <c r="AC34" s="61" t="str">
        <f t="shared" si="9"/>
        <v/>
      </c>
      <c r="AD34" s="1" t="str">
        <f t="shared" si="4"/>
        <v/>
      </c>
      <c r="AE34" s="49" t="str">
        <f t="shared" si="5"/>
        <v/>
      </c>
      <c r="AF34" s="4"/>
      <c r="AG34" s="4"/>
      <c r="AH34" s="61" t="str">
        <f t="shared" si="10"/>
        <v/>
      </c>
      <c r="AI34" s="16" t="str">
        <f t="shared" si="11"/>
        <v/>
      </c>
      <c r="AJ34" s="30" t="str">
        <f t="shared" si="6"/>
        <v/>
      </c>
      <c r="AK34" s="17" t="str">
        <f t="shared" si="12"/>
        <v/>
      </c>
      <c r="AL34" s="14" t="str">
        <f t="shared" si="13"/>
        <v/>
      </c>
      <c r="AM34" s="14">
        <f t="shared" si="27"/>
        <v>0</v>
      </c>
      <c r="AN34" s="32" t="str">
        <f t="shared" si="15"/>
        <v/>
      </c>
      <c r="AO34" s="32" t="str">
        <f t="shared" si="25"/>
        <v/>
      </c>
      <c r="AP34" s="20" t="str">
        <f t="shared" si="28"/>
        <v/>
      </c>
      <c r="AQ34" s="21" t="str">
        <f t="shared" si="16"/>
        <v/>
      </c>
      <c r="AR34" s="22" t="str">
        <f t="shared" si="17"/>
        <v/>
      </c>
      <c r="AS34" s="22" t="str">
        <f t="shared" si="18"/>
        <v/>
      </c>
      <c r="AT34" s="23" t="str">
        <f t="shared" si="19"/>
        <v/>
      </c>
      <c r="AU34" s="23" t="str">
        <f t="shared" si="20"/>
        <v/>
      </c>
      <c r="AV34" s="23" t="str">
        <f t="shared" si="21"/>
        <v/>
      </c>
      <c r="AW34" s="24" t="str">
        <f t="shared" si="22"/>
        <v/>
      </c>
      <c r="AX34" s="24" t="str">
        <f t="shared" si="23"/>
        <v/>
      </c>
      <c r="AY34" s="29" t="str">
        <f t="shared" si="24"/>
        <v/>
      </c>
    </row>
    <row r="35" spans="1:51" ht="9.75" customHeight="1">
      <c r="A35" s="135"/>
      <c r="B35" s="2" t="str">
        <f>IF(COUNTIF($A$3:A35,A35)=1,"First","")</f>
        <v/>
      </c>
      <c r="E35" s="2"/>
      <c r="F35" s="2"/>
      <c r="G35" s="2"/>
      <c r="H35" s="2"/>
      <c r="I35" s="2"/>
      <c r="J35" s="61"/>
      <c r="K35" s="61"/>
      <c r="L35" s="61"/>
      <c r="M35" s="61"/>
      <c r="N35" s="61"/>
      <c r="O35" s="61"/>
      <c r="P35" s="61"/>
      <c r="Q35" s="61"/>
      <c r="R35" s="98" t="str">
        <f t="shared" ref="R35:R53" si="29">IF(AND(H35="Invertebrate",COUNT(J35:L35,O35:Q35)&gt;5),AVERAGE(J35:L35,O35:Q35),IF(AND(H35="Vertebrate",COUNT(J35:P35)&gt;6),AVERAGE(J35:P35),""))</f>
        <v/>
      </c>
      <c r="S35" s="72"/>
      <c r="T35" s="72"/>
      <c r="U35" s="72"/>
      <c r="V35" s="72"/>
      <c r="W35" s="100" t="str">
        <f t="shared" ref="W35:W53" si="30">IF(COUNT(S35:V35)&gt;3,((S35*T35*U35*V35)-1)/40+1,"")</f>
        <v/>
      </c>
      <c r="X35" s="102" t="str">
        <f t="shared" si="7"/>
        <v/>
      </c>
      <c r="Z35" s="3" t="str">
        <f t="shared" si="2"/>
        <v/>
      </c>
      <c r="AA35" s="3" t="str">
        <f t="shared" si="8"/>
        <v/>
      </c>
      <c r="AB35" s="102" t="str">
        <f t="shared" si="3"/>
        <v/>
      </c>
      <c r="AC35" s="61" t="str">
        <f t="shared" si="9"/>
        <v/>
      </c>
      <c r="AD35" s="1" t="str">
        <f t="shared" si="4"/>
        <v/>
      </c>
      <c r="AE35" s="49" t="str">
        <f t="shared" si="5"/>
        <v/>
      </c>
      <c r="AF35" s="4"/>
      <c r="AG35" s="4"/>
      <c r="AH35" s="61" t="str">
        <f t="shared" si="10"/>
        <v/>
      </c>
      <c r="AI35" s="16" t="str">
        <f t="shared" si="11"/>
        <v/>
      </c>
      <c r="AJ35" s="30" t="str">
        <f t="shared" si="6"/>
        <v/>
      </c>
      <c r="AK35" s="17" t="str">
        <f t="shared" si="12"/>
        <v/>
      </c>
      <c r="AL35" s="14" t="str">
        <f t="shared" si="13"/>
        <v/>
      </c>
      <c r="AM35" s="14">
        <f t="shared" si="27"/>
        <v>0</v>
      </c>
      <c r="AN35" s="32" t="str">
        <f t="shared" si="15"/>
        <v/>
      </c>
      <c r="AO35" s="32" t="str">
        <f t="shared" si="25"/>
        <v/>
      </c>
      <c r="AP35" s="20" t="str">
        <f t="shared" si="28"/>
        <v/>
      </c>
      <c r="AQ35" s="21" t="str">
        <f t="shared" si="16"/>
        <v/>
      </c>
      <c r="AR35" s="22" t="str">
        <f t="shared" si="17"/>
        <v/>
      </c>
      <c r="AS35" s="22" t="str">
        <f t="shared" si="18"/>
        <v/>
      </c>
      <c r="AT35" s="23" t="str">
        <f t="shared" si="19"/>
        <v/>
      </c>
      <c r="AU35" s="23" t="str">
        <f t="shared" si="20"/>
        <v/>
      </c>
      <c r="AV35" s="23" t="str">
        <f t="shared" si="21"/>
        <v/>
      </c>
      <c r="AW35" s="24" t="str">
        <f t="shared" si="22"/>
        <v/>
      </c>
      <c r="AX35" s="24" t="str">
        <f t="shared" si="23"/>
        <v/>
      </c>
      <c r="AY35" s="29" t="str">
        <f t="shared" si="24"/>
        <v/>
      </c>
    </row>
    <row r="36" spans="1:51" ht="9.75" customHeight="1">
      <c r="A36" s="135"/>
      <c r="B36" s="2" t="str">
        <f>IF(COUNTIF($A$3:A36,A36)=1,"First","")</f>
        <v/>
      </c>
      <c r="E36" s="2"/>
      <c r="F36" s="2"/>
      <c r="G36" s="2"/>
      <c r="H36" s="2"/>
      <c r="I36" s="2"/>
      <c r="J36" s="61"/>
      <c r="K36" s="61"/>
      <c r="L36" s="61"/>
      <c r="M36" s="61"/>
      <c r="N36" s="61"/>
      <c r="O36" s="61"/>
      <c r="P36" s="61"/>
      <c r="Q36" s="61"/>
      <c r="R36" s="98" t="str">
        <f t="shared" si="29"/>
        <v/>
      </c>
      <c r="S36" s="72"/>
      <c r="T36" s="72"/>
      <c r="U36" s="72"/>
      <c r="V36" s="72"/>
      <c r="W36" s="100" t="str">
        <f t="shared" si="30"/>
        <v/>
      </c>
      <c r="X36" s="102" t="str">
        <f t="shared" si="7"/>
        <v/>
      </c>
      <c r="Z36" s="3" t="str">
        <f t="shared" si="2"/>
        <v/>
      </c>
      <c r="AA36" s="3" t="str">
        <f t="shared" si="8"/>
        <v/>
      </c>
      <c r="AB36" s="102" t="str">
        <f t="shared" si="3"/>
        <v/>
      </c>
      <c r="AC36" s="61" t="str">
        <f t="shared" si="9"/>
        <v/>
      </c>
      <c r="AD36" s="1" t="str">
        <f t="shared" si="4"/>
        <v/>
      </c>
      <c r="AE36" s="49" t="str">
        <f t="shared" si="5"/>
        <v/>
      </c>
      <c r="AF36" s="4"/>
      <c r="AG36" s="4"/>
      <c r="AH36" s="61" t="str">
        <f t="shared" si="10"/>
        <v/>
      </c>
      <c r="AI36" s="16" t="str">
        <f t="shared" si="11"/>
        <v/>
      </c>
      <c r="AJ36" s="30" t="str">
        <f t="shared" si="6"/>
        <v/>
      </c>
      <c r="AK36" s="17" t="str">
        <f t="shared" si="12"/>
        <v/>
      </c>
      <c r="AL36" s="14" t="str">
        <f t="shared" si="13"/>
        <v/>
      </c>
      <c r="AM36" s="14">
        <f t="shared" si="27"/>
        <v>0</v>
      </c>
      <c r="AN36" s="32" t="str">
        <f t="shared" si="15"/>
        <v/>
      </c>
      <c r="AO36" s="32" t="str">
        <f t="shared" si="25"/>
        <v/>
      </c>
      <c r="AP36" s="20" t="str">
        <f t="shared" si="28"/>
        <v/>
      </c>
      <c r="AQ36" s="21" t="str">
        <f t="shared" si="16"/>
        <v/>
      </c>
      <c r="AR36" s="22" t="str">
        <f t="shared" si="17"/>
        <v/>
      </c>
      <c r="AS36" s="22" t="str">
        <f t="shared" si="18"/>
        <v/>
      </c>
      <c r="AT36" s="23" t="str">
        <f t="shared" si="19"/>
        <v/>
      </c>
      <c r="AU36" s="23" t="str">
        <f t="shared" si="20"/>
        <v/>
      </c>
      <c r="AV36" s="23" t="str">
        <f t="shared" si="21"/>
        <v/>
      </c>
      <c r="AW36" s="24" t="str">
        <f t="shared" si="22"/>
        <v/>
      </c>
      <c r="AX36" s="24" t="str">
        <f t="shared" si="23"/>
        <v/>
      </c>
      <c r="AY36" s="29" t="str">
        <f t="shared" si="24"/>
        <v/>
      </c>
    </row>
    <row r="37" spans="1:51" ht="9.75" customHeight="1">
      <c r="A37" s="135"/>
      <c r="B37" s="2" t="str">
        <f>IF(COUNTIF($A$3:A37,A37)=1,"First","")</f>
        <v/>
      </c>
      <c r="E37" s="2"/>
      <c r="F37" s="2"/>
      <c r="G37" s="2"/>
      <c r="H37" s="2"/>
      <c r="I37" s="2"/>
      <c r="J37" s="61"/>
      <c r="K37" s="61"/>
      <c r="L37" s="61"/>
      <c r="M37" s="61"/>
      <c r="N37" s="61"/>
      <c r="O37" s="61"/>
      <c r="P37" s="61"/>
      <c r="Q37" s="61"/>
      <c r="R37" s="98" t="str">
        <f t="shared" si="29"/>
        <v/>
      </c>
      <c r="S37" s="72"/>
      <c r="T37" s="72"/>
      <c r="U37" s="72"/>
      <c r="V37" s="72"/>
      <c r="W37" s="100" t="str">
        <f t="shared" si="30"/>
        <v/>
      </c>
      <c r="X37" s="102" t="str">
        <f t="shared" si="7"/>
        <v/>
      </c>
      <c r="Z37" s="3" t="str">
        <f t="shared" si="2"/>
        <v/>
      </c>
      <c r="AA37" s="3" t="str">
        <f t="shared" si="8"/>
        <v/>
      </c>
      <c r="AB37" s="102" t="str">
        <f t="shared" si="3"/>
        <v/>
      </c>
      <c r="AC37" s="61" t="str">
        <f t="shared" si="9"/>
        <v/>
      </c>
      <c r="AD37" s="1" t="str">
        <f t="shared" si="4"/>
        <v/>
      </c>
      <c r="AE37" s="49" t="str">
        <f t="shared" si="5"/>
        <v/>
      </c>
      <c r="AF37" s="4"/>
      <c r="AG37" s="4"/>
      <c r="AH37" s="61" t="str">
        <f t="shared" si="10"/>
        <v/>
      </c>
      <c r="AI37" s="16" t="str">
        <f t="shared" si="11"/>
        <v/>
      </c>
      <c r="AJ37" s="30" t="str">
        <f t="shared" si="6"/>
        <v/>
      </c>
      <c r="AK37" s="17" t="str">
        <f t="shared" si="12"/>
        <v/>
      </c>
      <c r="AL37" s="14" t="str">
        <f t="shared" si="13"/>
        <v/>
      </c>
      <c r="AM37" s="14">
        <f t="shared" si="27"/>
        <v>0</v>
      </c>
      <c r="AN37" s="32" t="str">
        <f t="shared" si="15"/>
        <v/>
      </c>
      <c r="AO37" s="32" t="str">
        <f t="shared" si="25"/>
        <v/>
      </c>
      <c r="AP37" s="20" t="str">
        <f t="shared" si="28"/>
        <v/>
      </c>
      <c r="AQ37" s="21" t="str">
        <f t="shared" si="16"/>
        <v/>
      </c>
      <c r="AR37" s="22" t="str">
        <f t="shared" si="17"/>
        <v/>
      </c>
      <c r="AS37" s="22" t="str">
        <f t="shared" si="18"/>
        <v/>
      </c>
      <c r="AT37" s="23" t="str">
        <f t="shared" si="19"/>
        <v/>
      </c>
      <c r="AU37" s="23" t="str">
        <f t="shared" si="20"/>
        <v/>
      </c>
      <c r="AV37" s="23" t="str">
        <f t="shared" si="21"/>
        <v/>
      </c>
      <c r="AW37" s="24" t="str">
        <f t="shared" si="22"/>
        <v/>
      </c>
      <c r="AX37" s="24" t="str">
        <f t="shared" si="23"/>
        <v/>
      </c>
      <c r="AY37" s="29" t="str">
        <f t="shared" si="24"/>
        <v/>
      </c>
    </row>
    <row r="38" spans="1:51" ht="9.75" customHeight="1">
      <c r="A38" s="135"/>
      <c r="B38" s="2" t="str">
        <f>IF(COUNTIF($A$3:A38,A38)=1,"First","")</f>
        <v/>
      </c>
      <c r="E38" s="2"/>
      <c r="F38" s="2"/>
      <c r="G38" s="2"/>
      <c r="H38" s="2"/>
      <c r="I38" s="2"/>
      <c r="J38" s="61"/>
      <c r="K38" s="61"/>
      <c r="L38" s="61"/>
      <c r="M38" s="61"/>
      <c r="N38" s="61"/>
      <c r="O38" s="61"/>
      <c r="P38" s="61"/>
      <c r="Q38" s="61"/>
      <c r="R38" s="98" t="str">
        <f t="shared" si="29"/>
        <v/>
      </c>
      <c r="S38" s="72"/>
      <c r="T38" s="72"/>
      <c r="U38" s="72"/>
      <c r="V38" s="72"/>
      <c r="W38" s="100" t="str">
        <f t="shared" si="30"/>
        <v/>
      </c>
      <c r="X38" s="102" t="str">
        <f t="shared" si="7"/>
        <v/>
      </c>
      <c r="Z38" s="3" t="str">
        <f t="shared" si="2"/>
        <v/>
      </c>
      <c r="AA38" s="3" t="str">
        <f t="shared" si="8"/>
        <v/>
      </c>
      <c r="AB38" s="102" t="str">
        <f t="shared" si="3"/>
        <v/>
      </c>
      <c r="AC38" s="61" t="str">
        <f t="shared" si="9"/>
        <v/>
      </c>
      <c r="AD38" s="1" t="str">
        <f t="shared" si="4"/>
        <v/>
      </c>
      <c r="AE38" s="49" t="str">
        <f t="shared" si="5"/>
        <v/>
      </c>
      <c r="AF38" s="4"/>
      <c r="AG38" s="4"/>
      <c r="AH38" s="61" t="str">
        <f t="shared" si="10"/>
        <v/>
      </c>
      <c r="AI38" s="16" t="str">
        <f t="shared" si="11"/>
        <v/>
      </c>
      <c r="AJ38" s="30" t="str">
        <f t="shared" si="6"/>
        <v/>
      </c>
      <c r="AK38" s="17" t="str">
        <f t="shared" si="12"/>
        <v/>
      </c>
      <c r="AL38" s="14" t="str">
        <f t="shared" si="13"/>
        <v/>
      </c>
      <c r="AM38" s="14">
        <f t="shared" si="27"/>
        <v>0</v>
      </c>
      <c r="AN38" s="32" t="str">
        <f t="shared" si="15"/>
        <v/>
      </c>
      <c r="AO38" s="32" t="str">
        <f t="shared" si="25"/>
        <v/>
      </c>
      <c r="AP38" s="20" t="str">
        <f t="shared" si="28"/>
        <v/>
      </c>
      <c r="AQ38" s="21" t="str">
        <f t="shared" si="16"/>
        <v/>
      </c>
      <c r="AR38" s="22" t="str">
        <f t="shared" si="17"/>
        <v/>
      </c>
      <c r="AS38" s="22" t="str">
        <f t="shared" si="18"/>
        <v/>
      </c>
      <c r="AT38" s="23" t="str">
        <f t="shared" si="19"/>
        <v/>
      </c>
      <c r="AU38" s="23" t="str">
        <f t="shared" si="20"/>
        <v/>
      </c>
      <c r="AV38" s="23" t="str">
        <f t="shared" si="21"/>
        <v/>
      </c>
      <c r="AW38" s="24" t="str">
        <f t="shared" si="22"/>
        <v/>
      </c>
      <c r="AX38" s="24" t="str">
        <f t="shared" si="23"/>
        <v/>
      </c>
      <c r="AY38" s="29" t="str">
        <f t="shared" si="24"/>
        <v/>
      </c>
    </row>
    <row r="39" spans="1:51" ht="9.75" customHeight="1">
      <c r="A39" s="135"/>
      <c r="B39" s="2" t="str">
        <f>IF(COUNTIF($A$3:A39,A39)=1,"First","")</f>
        <v/>
      </c>
      <c r="E39" s="2"/>
      <c r="F39" s="2"/>
      <c r="G39" s="2"/>
      <c r="H39" s="2"/>
      <c r="I39" s="2"/>
      <c r="J39" s="61"/>
      <c r="K39" s="61"/>
      <c r="L39" s="61"/>
      <c r="M39" s="61"/>
      <c r="N39" s="61"/>
      <c r="O39" s="61"/>
      <c r="P39" s="61"/>
      <c r="Q39" s="61"/>
      <c r="R39" s="98" t="str">
        <f t="shared" si="29"/>
        <v/>
      </c>
      <c r="S39" s="72"/>
      <c r="T39" s="72"/>
      <c r="U39" s="72"/>
      <c r="V39" s="72"/>
      <c r="W39" s="100" t="str">
        <f t="shared" si="30"/>
        <v/>
      </c>
      <c r="X39" s="102" t="str">
        <f t="shared" si="7"/>
        <v/>
      </c>
      <c r="Z39" s="3" t="str">
        <f t="shared" si="2"/>
        <v/>
      </c>
      <c r="AA39" s="3" t="str">
        <f t="shared" si="8"/>
        <v/>
      </c>
      <c r="AB39" s="102" t="str">
        <f t="shared" si="3"/>
        <v/>
      </c>
      <c r="AC39" s="61" t="str">
        <f t="shared" si="9"/>
        <v/>
      </c>
      <c r="AD39" s="1" t="str">
        <f t="shared" si="4"/>
        <v/>
      </c>
      <c r="AE39" s="49" t="str">
        <f t="shared" si="5"/>
        <v/>
      </c>
      <c r="AF39" s="4"/>
      <c r="AG39" s="4"/>
      <c r="AH39" s="61" t="str">
        <f t="shared" si="10"/>
        <v/>
      </c>
      <c r="AI39" s="16" t="str">
        <f t="shared" si="11"/>
        <v/>
      </c>
      <c r="AJ39" s="30" t="str">
        <f t="shared" si="6"/>
        <v/>
      </c>
      <c r="AK39" s="17" t="str">
        <f t="shared" si="12"/>
        <v/>
      </c>
      <c r="AL39" s="14" t="str">
        <f t="shared" si="13"/>
        <v/>
      </c>
      <c r="AM39" s="14">
        <f t="shared" si="27"/>
        <v>0</v>
      </c>
      <c r="AN39" s="32" t="str">
        <f t="shared" si="15"/>
        <v/>
      </c>
      <c r="AO39" s="32" t="str">
        <f t="shared" si="25"/>
        <v/>
      </c>
      <c r="AP39" s="20" t="str">
        <f t="shared" si="28"/>
        <v/>
      </c>
      <c r="AQ39" s="21" t="str">
        <f t="shared" si="16"/>
        <v/>
      </c>
      <c r="AR39" s="22" t="str">
        <f t="shared" si="17"/>
        <v/>
      </c>
      <c r="AS39" s="22" t="str">
        <f t="shared" si="18"/>
        <v/>
      </c>
      <c r="AT39" s="23" t="str">
        <f t="shared" si="19"/>
        <v/>
      </c>
      <c r="AU39" s="23" t="str">
        <f t="shared" si="20"/>
        <v/>
      </c>
      <c r="AV39" s="23" t="str">
        <f t="shared" si="21"/>
        <v/>
      </c>
      <c r="AW39" s="24" t="str">
        <f t="shared" si="22"/>
        <v/>
      </c>
      <c r="AX39" s="24" t="str">
        <f t="shared" si="23"/>
        <v/>
      </c>
      <c r="AY39" s="29" t="str">
        <f t="shared" si="24"/>
        <v/>
      </c>
    </row>
    <row r="40" spans="1:51" ht="9.75" customHeight="1">
      <c r="A40" s="135"/>
      <c r="B40" s="2" t="str">
        <f>IF(COUNTIF($A$3:A40,A40)=1,"First","")</f>
        <v/>
      </c>
      <c r="E40" s="2"/>
      <c r="F40" s="2"/>
      <c r="G40" s="2"/>
      <c r="H40" s="2"/>
      <c r="I40" s="2"/>
      <c r="J40" s="61"/>
      <c r="K40" s="61"/>
      <c r="L40" s="61"/>
      <c r="M40" s="61"/>
      <c r="N40" s="61"/>
      <c r="O40" s="61"/>
      <c r="P40" s="61"/>
      <c r="Q40" s="61"/>
      <c r="R40" s="98" t="str">
        <f t="shared" si="29"/>
        <v/>
      </c>
      <c r="S40" s="72"/>
      <c r="T40" s="72"/>
      <c r="U40" s="72"/>
      <c r="V40" s="72"/>
      <c r="W40" s="100" t="str">
        <f t="shared" si="30"/>
        <v/>
      </c>
      <c r="X40" s="102" t="str">
        <f t="shared" si="7"/>
        <v/>
      </c>
      <c r="Z40" s="3" t="str">
        <f t="shared" si="2"/>
        <v/>
      </c>
      <c r="AA40" s="3" t="str">
        <f t="shared" si="8"/>
        <v/>
      </c>
      <c r="AB40" s="102" t="str">
        <f t="shared" si="3"/>
        <v/>
      </c>
      <c r="AC40" s="61" t="str">
        <f t="shared" si="9"/>
        <v/>
      </c>
      <c r="AD40" s="1" t="str">
        <f t="shared" si="4"/>
        <v/>
      </c>
      <c r="AE40" s="49" t="str">
        <f t="shared" si="5"/>
        <v/>
      </c>
      <c r="AF40" s="4"/>
      <c r="AG40" s="4"/>
      <c r="AH40" s="61" t="str">
        <f t="shared" si="10"/>
        <v/>
      </c>
      <c r="AI40" s="16" t="str">
        <f t="shared" si="11"/>
        <v/>
      </c>
      <c r="AJ40" s="30" t="str">
        <f t="shared" si="6"/>
        <v/>
      </c>
      <c r="AK40" s="17" t="str">
        <f t="shared" si="12"/>
        <v/>
      </c>
      <c r="AL40" s="14" t="str">
        <f t="shared" si="13"/>
        <v/>
      </c>
      <c r="AM40" s="14">
        <f t="shared" si="27"/>
        <v>0</v>
      </c>
      <c r="AN40" s="32" t="str">
        <f t="shared" si="15"/>
        <v/>
      </c>
      <c r="AO40" s="32" t="str">
        <f t="shared" si="25"/>
        <v/>
      </c>
      <c r="AP40" s="20" t="str">
        <f t="shared" si="28"/>
        <v/>
      </c>
      <c r="AQ40" s="21" t="str">
        <f t="shared" si="16"/>
        <v/>
      </c>
      <c r="AR40" s="22" t="str">
        <f t="shared" si="17"/>
        <v/>
      </c>
      <c r="AS40" s="22" t="str">
        <f t="shared" si="18"/>
        <v/>
      </c>
      <c r="AT40" s="23" t="str">
        <f t="shared" si="19"/>
        <v/>
      </c>
      <c r="AU40" s="23"/>
      <c r="AV40" s="23" t="str">
        <f t="shared" si="21"/>
        <v/>
      </c>
      <c r="AW40" s="24" t="str">
        <f t="shared" si="22"/>
        <v/>
      </c>
      <c r="AX40" s="24" t="str">
        <f t="shared" si="23"/>
        <v/>
      </c>
      <c r="AY40" s="29" t="str">
        <f t="shared" si="24"/>
        <v/>
      </c>
    </row>
    <row r="41" spans="1:51" ht="9.75" customHeight="1">
      <c r="A41" s="135"/>
      <c r="B41" s="2" t="str">
        <f>IF(COUNTIF($A$3:A41,A41)=1,"First","")</f>
        <v/>
      </c>
      <c r="E41" s="2"/>
      <c r="F41" s="2"/>
      <c r="G41" s="2"/>
      <c r="H41" s="2"/>
      <c r="I41" s="2"/>
      <c r="J41" s="61"/>
      <c r="K41" s="61"/>
      <c r="L41" s="61"/>
      <c r="M41" s="61"/>
      <c r="N41" s="61"/>
      <c r="O41" s="61"/>
      <c r="P41" s="61"/>
      <c r="Q41" s="61"/>
      <c r="R41" s="98" t="str">
        <f t="shared" si="29"/>
        <v/>
      </c>
      <c r="S41" s="72"/>
      <c r="T41" s="72"/>
      <c r="U41" s="72"/>
      <c r="V41" s="72"/>
      <c r="W41" s="100" t="str">
        <f t="shared" si="30"/>
        <v/>
      </c>
      <c r="X41" s="102" t="str">
        <f t="shared" ref="X41:X53" si="31">IFERROR(IF(W41="","",(R41^2+W41^2)^0.5),"")</f>
        <v/>
      </c>
      <c r="Z41" s="3" t="str">
        <f t="shared" ref="Z41:Z53" si="32">IFERROR(Y41/SUMIF($A$3:$A$40,A41,$Y$3:$Y$40),"")</f>
        <v/>
      </c>
      <c r="AA41" s="3" t="str">
        <f t="shared" ref="AA41:AA53" si="33">IFERROR(X41*Z41,"")</f>
        <v/>
      </c>
      <c r="AB41" s="102" t="str">
        <f t="shared" ref="AB41:AB53" si="34">IF(Y41="","",SUMIF($A$3:$A$40,A41,$AA$3:$AA$40))</f>
        <v/>
      </c>
      <c r="AC41" s="61" t="str">
        <f t="shared" ref="AC41:AC53" si="35">IFERROR(ROUND(IF(B41="First", IF(Y41="",MIN(-5.8*X41^2+6.9*X41+105,"100"),MIN(-5.8*AB41^2+6.9*AB41+105,"100")),""),0),"")</f>
        <v/>
      </c>
      <c r="AD41" s="1" t="str">
        <f t="shared" ref="AD41:AD53" si="36">IF(AC41="","",IF(AC41&lt;60,"High",IF(AC41&gt;=80,"Low","Med")))</f>
        <v/>
      </c>
      <c r="AE41" s="49" t="str">
        <f t="shared" ref="AE41:AE53" si="37">IF(AC41="","",IF(AC41&lt;60,"&lt;60", IF(AC41&gt;=80, "≥80", "60-79")))</f>
        <v/>
      </c>
      <c r="AF41" s="3"/>
      <c r="AG41" s="3"/>
      <c r="AH41" s="61" t="str">
        <f t="shared" si="10"/>
        <v/>
      </c>
      <c r="AI41" s="16" t="str">
        <f t="shared" ref="AI41:AI53" si="38">AC41</f>
        <v/>
      </c>
      <c r="AJ41" s="30" t="str">
        <f t="shared" ref="AJ41:AJ53" si="39">IF(D41="","",D41)</f>
        <v/>
      </c>
      <c r="AK41" s="17" t="str">
        <f t="shared" ref="AK41:AK53" si="40">IF(AI41="","",ROUND(AI41,0))</f>
        <v/>
      </c>
      <c r="AL41" s="14" t="str">
        <f t="shared" ref="AL41:AL53" si="41">IF(AK41="","",IF(AK41&lt;70,1,IF(AK41&lt;80,2,IF(AK41&lt;90,3,4))))</f>
        <v/>
      </c>
      <c r="AM41" s="14">
        <f t="shared" ref="AM41:AM53" si="42">IF(AJ41="",COUNT(AL41),AJ41)</f>
        <v>0</v>
      </c>
      <c r="AN41" s="32" t="str">
        <f t="shared" ref="AN41:AN53" si="43">IF(AL41="","",IF($AL41=AN$2,1,0))</f>
        <v/>
      </c>
      <c r="AO41" s="32" t="str">
        <f t="shared" ref="AO41:AO53" si="44">IF(AL41="","",IF($AL41=AN$2,AJ41,""))</f>
        <v/>
      </c>
      <c r="AP41" s="20" t="str">
        <f t="shared" ref="AP41:AP53" si="45">IF(AO41="",AN41,AO41)</f>
        <v/>
      </c>
      <c r="AQ41" s="21" t="str">
        <f t="shared" ref="AQ41:AQ53" si="46">IF(AL41="","",IF($AL41=AQ$2,1,0))</f>
        <v/>
      </c>
      <c r="AR41" s="22" t="str">
        <f t="shared" ref="AR41:AR53" si="47">IF(AL41="","",IF($AL41=AQ$2,AJ41,""))</f>
        <v/>
      </c>
      <c r="AS41" s="22" t="str">
        <f t="shared" si="18"/>
        <v/>
      </c>
      <c r="AT41" s="23" t="str">
        <f t="shared" ref="AT41:AT53" si="48">IF(AL41="","",IF($AL41=AT$2,1,0))</f>
        <v/>
      </c>
      <c r="AU41" s="23"/>
      <c r="AV41" s="23" t="str">
        <f t="shared" ref="AV41:AV53" si="49">IF(AU41="",AT41,AU41)</f>
        <v/>
      </c>
      <c r="AW41" s="24" t="str">
        <f t="shared" ref="AW41:AW53" si="50">IF(AL41="","",IF($AL41=AW$2,1,0))</f>
        <v/>
      </c>
      <c r="AX41" s="24" t="str">
        <f t="shared" ref="AX41:AX53" si="51">IF(AL41="","",IF($AL41=AW$2,AJ41,""))</f>
        <v/>
      </c>
      <c r="AY41" s="29" t="str">
        <f t="shared" ref="AY41:AY53" si="52">IF(AX41="",AW41,AX41)</f>
        <v/>
      </c>
    </row>
    <row r="42" spans="1:51" ht="9.75" customHeight="1">
      <c r="A42" s="135"/>
      <c r="B42" s="2" t="str">
        <f>IF(COUNTIF($A$3:A42,A42)=1,"First","")</f>
        <v/>
      </c>
      <c r="E42" s="2"/>
      <c r="F42" s="2"/>
      <c r="G42" s="2"/>
      <c r="H42" s="2"/>
      <c r="I42" s="2"/>
      <c r="J42" s="61"/>
      <c r="K42" s="61"/>
      <c r="L42" s="61"/>
      <c r="M42" s="61"/>
      <c r="N42" s="61"/>
      <c r="O42" s="61"/>
      <c r="P42" s="61"/>
      <c r="Q42" s="61"/>
      <c r="R42" s="98" t="str">
        <f t="shared" si="29"/>
        <v/>
      </c>
      <c r="S42" s="72"/>
      <c r="T42" s="72"/>
      <c r="U42" s="72"/>
      <c r="V42" s="72"/>
      <c r="W42" s="100" t="str">
        <f t="shared" si="30"/>
        <v/>
      </c>
      <c r="X42" s="102" t="str">
        <f t="shared" si="31"/>
        <v/>
      </c>
      <c r="Z42" s="3" t="str">
        <f t="shared" si="32"/>
        <v/>
      </c>
      <c r="AA42" s="3" t="str">
        <f t="shared" si="33"/>
        <v/>
      </c>
      <c r="AB42" s="102" t="str">
        <f t="shared" si="34"/>
        <v/>
      </c>
      <c r="AC42" s="61" t="str">
        <f t="shared" si="35"/>
        <v/>
      </c>
      <c r="AD42" s="1" t="str">
        <f t="shared" si="36"/>
        <v/>
      </c>
      <c r="AE42" s="49" t="str">
        <f t="shared" si="37"/>
        <v/>
      </c>
      <c r="AF42" s="3"/>
      <c r="AG42" s="3"/>
      <c r="AH42" s="61" t="str">
        <f t="shared" si="10"/>
        <v/>
      </c>
      <c r="AI42" s="16" t="str">
        <f t="shared" si="38"/>
        <v/>
      </c>
      <c r="AJ42" s="30" t="str">
        <f t="shared" si="39"/>
        <v/>
      </c>
      <c r="AK42" s="17" t="str">
        <f t="shared" si="40"/>
        <v/>
      </c>
      <c r="AL42" s="14" t="str">
        <f t="shared" si="41"/>
        <v/>
      </c>
      <c r="AM42" s="14">
        <f t="shared" si="42"/>
        <v>0</v>
      </c>
      <c r="AN42" s="32" t="str">
        <f t="shared" si="43"/>
        <v/>
      </c>
      <c r="AO42" s="32" t="str">
        <f t="shared" si="44"/>
        <v/>
      </c>
      <c r="AP42" s="20" t="str">
        <f t="shared" si="45"/>
        <v/>
      </c>
      <c r="AQ42" s="21" t="str">
        <f t="shared" si="46"/>
        <v/>
      </c>
      <c r="AR42" s="22" t="str">
        <f t="shared" si="47"/>
        <v/>
      </c>
      <c r="AS42" s="22" t="str">
        <f t="shared" si="18"/>
        <v/>
      </c>
      <c r="AT42" s="23" t="str">
        <f t="shared" si="48"/>
        <v/>
      </c>
      <c r="AU42" s="23"/>
      <c r="AV42" s="23" t="str">
        <f t="shared" si="49"/>
        <v/>
      </c>
      <c r="AW42" s="24" t="str">
        <f t="shared" si="50"/>
        <v/>
      </c>
      <c r="AX42" s="24" t="str">
        <f t="shared" si="51"/>
        <v/>
      </c>
      <c r="AY42" s="29" t="str">
        <f t="shared" si="52"/>
        <v/>
      </c>
    </row>
    <row r="43" spans="1:51" ht="9.75" customHeight="1">
      <c r="A43" s="135"/>
      <c r="B43" s="2" t="str">
        <f>IF(COUNTIF($A$3:A43,A43)=1,"First","")</f>
        <v/>
      </c>
      <c r="E43" s="2"/>
      <c r="F43" s="2"/>
      <c r="G43" s="2"/>
      <c r="H43" s="2"/>
      <c r="I43" s="2"/>
      <c r="J43" s="61"/>
      <c r="K43" s="61"/>
      <c r="L43" s="61"/>
      <c r="M43" s="61"/>
      <c r="N43" s="61"/>
      <c r="O43" s="61"/>
      <c r="P43" s="61"/>
      <c r="Q43" s="61"/>
      <c r="R43" s="98" t="str">
        <f t="shared" si="29"/>
        <v/>
      </c>
      <c r="S43" s="72"/>
      <c r="T43" s="72"/>
      <c r="U43" s="72"/>
      <c r="V43" s="72"/>
      <c r="W43" s="100" t="str">
        <f t="shared" si="30"/>
        <v/>
      </c>
      <c r="X43" s="102" t="str">
        <f t="shared" si="31"/>
        <v/>
      </c>
      <c r="Z43" s="3" t="str">
        <f t="shared" si="32"/>
        <v/>
      </c>
      <c r="AA43" s="3" t="str">
        <f t="shared" si="33"/>
        <v/>
      </c>
      <c r="AB43" s="102" t="str">
        <f t="shared" si="34"/>
        <v/>
      </c>
      <c r="AC43" s="61" t="str">
        <f t="shared" si="35"/>
        <v/>
      </c>
      <c r="AD43" s="1" t="str">
        <f t="shared" si="36"/>
        <v/>
      </c>
      <c r="AE43" s="49" t="str">
        <f t="shared" si="37"/>
        <v/>
      </c>
      <c r="AH43" s="61" t="str">
        <f t="shared" si="10"/>
        <v/>
      </c>
      <c r="AI43" s="16" t="str">
        <f t="shared" si="38"/>
        <v/>
      </c>
      <c r="AJ43" s="30" t="str">
        <f t="shared" si="39"/>
        <v/>
      </c>
      <c r="AK43" s="17" t="str">
        <f t="shared" si="40"/>
        <v/>
      </c>
      <c r="AL43" s="14" t="str">
        <f t="shared" si="41"/>
        <v/>
      </c>
      <c r="AM43" s="14">
        <f t="shared" si="42"/>
        <v>0</v>
      </c>
      <c r="AN43" s="32" t="str">
        <f t="shared" si="43"/>
        <v/>
      </c>
      <c r="AO43" s="32" t="str">
        <f t="shared" si="44"/>
        <v/>
      </c>
      <c r="AP43" s="20" t="str">
        <f t="shared" si="45"/>
        <v/>
      </c>
      <c r="AQ43" s="21" t="str">
        <f t="shared" si="46"/>
        <v/>
      </c>
      <c r="AR43" s="22" t="str">
        <f t="shared" si="47"/>
        <v/>
      </c>
      <c r="AS43" s="22" t="str">
        <f t="shared" si="18"/>
        <v/>
      </c>
      <c r="AT43" s="23" t="str">
        <f t="shared" si="48"/>
        <v/>
      </c>
      <c r="AU43" s="23"/>
      <c r="AV43" s="23" t="str">
        <f t="shared" si="49"/>
        <v/>
      </c>
      <c r="AW43" s="24" t="str">
        <f t="shared" si="50"/>
        <v/>
      </c>
      <c r="AX43" s="24" t="str">
        <f t="shared" si="51"/>
        <v/>
      </c>
      <c r="AY43" s="29" t="str">
        <f t="shared" si="52"/>
        <v/>
      </c>
    </row>
    <row r="44" spans="1:51" ht="9.75" customHeight="1">
      <c r="A44" s="135"/>
      <c r="B44" s="2" t="str">
        <f>IF(COUNTIF($A$3:A44,A44)=1,"First","")</f>
        <v/>
      </c>
      <c r="E44" s="2"/>
      <c r="F44" s="2"/>
      <c r="G44" s="2"/>
      <c r="H44" s="2"/>
      <c r="I44" s="2"/>
      <c r="J44" s="61"/>
      <c r="K44" s="61"/>
      <c r="L44" s="61"/>
      <c r="M44" s="61"/>
      <c r="N44" s="61"/>
      <c r="O44" s="61"/>
      <c r="P44" s="61"/>
      <c r="Q44" s="61"/>
      <c r="R44" s="98" t="str">
        <f t="shared" si="29"/>
        <v/>
      </c>
      <c r="S44" s="72"/>
      <c r="T44" s="72"/>
      <c r="U44" s="72"/>
      <c r="V44" s="72"/>
      <c r="W44" s="100" t="str">
        <f t="shared" si="30"/>
        <v/>
      </c>
      <c r="X44" s="102" t="str">
        <f t="shared" si="31"/>
        <v/>
      </c>
      <c r="Z44" s="3" t="str">
        <f t="shared" si="32"/>
        <v/>
      </c>
      <c r="AA44" s="3" t="str">
        <f t="shared" si="33"/>
        <v/>
      </c>
      <c r="AB44" s="102" t="str">
        <f t="shared" si="34"/>
        <v/>
      </c>
      <c r="AC44" s="61" t="str">
        <f t="shared" si="35"/>
        <v/>
      </c>
      <c r="AD44" s="1" t="str">
        <f t="shared" si="36"/>
        <v/>
      </c>
      <c r="AE44" s="49" t="str">
        <f t="shared" si="37"/>
        <v/>
      </c>
      <c r="AH44" s="61" t="str">
        <f t="shared" si="10"/>
        <v/>
      </c>
      <c r="AI44" s="16" t="str">
        <f t="shared" si="38"/>
        <v/>
      </c>
      <c r="AJ44" s="30" t="str">
        <f t="shared" si="39"/>
        <v/>
      </c>
      <c r="AK44" s="17" t="str">
        <f t="shared" si="40"/>
        <v/>
      </c>
      <c r="AL44" s="14" t="str">
        <f t="shared" si="41"/>
        <v/>
      </c>
      <c r="AM44" s="14">
        <f t="shared" si="42"/>
        <v>0</v>
      </c>
      <c r="AN44" s="32" t="str">
        <f t="shared" si="43"/>
        <v/>
      </c>
      <c r="AO44" s="32" t="str">
        <f t="shared" si="44"/>
        <v/>
      </c>
      <c r="AP44" s="20" t="str">
        <f t="shared" si="45"/>
        <v/>
      </c>
      <c r="AQ44" s="21" t="str">
        <f t="shared" si="46"/>
        <v/>
      </c>
      <c r="AR44" s="22" t="str">
        <f t="shared" si="47"/>
        <v/>
      </c>
      <c r="AS44" s="22" t="str">
        <f t="shared" si="18"/>
        <v/>
      </c>
      <c r="AT44" s="23" t="str">
        <f t="shared" si="48"/>
        <v/>
      </c>
      <c r="AU44" s="23"/>
      <c r="AV44" s="23" t="str">
        <f t="shared" si="49"/>
        <v/>
      </c>
      <c r="AW44" s="24" t="str">
        <f t="shared" si="50"/>
        <v/>
      </c>
      <c r="AX44" s="24" t="str">
        <f t="shared" si="51"/>
        <v/>
      </c>
      <c r="AY44" s="29" t="str">
        <f t="shared" si="52"/>
        <v/>
      </c>
    </row>
    <row r="45" spans="1:51" s="1" customFormat="1" ht="9.75" customHeight="1">
      <c r="A45" s="135"/>
      <c r="B45" s="2" t="str">
        <f>IF(COUNTIF($A$3:A45,A45)=1,"First","")</f>
        <v/>
      </c>
      <c r="C45" s="2"/>
      <c r="D45" s="2"/>
      <c r="E45" s="2"/>
      <c r="F45" s="2"/>
      <c r="G45" s="2"/>
      <c r="H45" s="2"/>
      <c r="I45" s="2"/>
      <c r="J45" s="61"/>
      <c r="K45" s="61"/>
      <c r="L45" s="61"/>
      <c r="M45" s="61"/>
      <c r="N45" s="61"/>
      <c r="O45" s="61"/>
      <c r="P45" s="61"/>
      <c r="Q45" s="61"/>
      <c r="R45" s="98" t="str">
        <f t="shared" si="29"/>
        <v/>
      </c>
      <c r="S45" s="72"/>
      <c r="T45" s="72"/>
      <c r="U45" s="72"/>
      <c r="V45" s="72"/>
      <c r="W45" s="100" t="str">
        <f t="shared" si="30"/>
        <v/>
      </c>
      <c r="X45" s="102" t="str">
        <f t="shared" si="31"/>
        <v/>
      </c>
      <c r="Y45" s="3"/>
      <c r="Z45" s="3" t="str">
        <f t="shared" si="32"/>
        <v/>
      </c>
      <c r="AA45" s="3" t="str">
        <f t="shared" si="33"/>
        <v/>
      </c>
      <c r="AB45" s="102" t="str">
        <f t="shared" si="34"/>
        <v/>
      </c>
      <c r="AC45" s="61" t="str">
        <f t="shared" si="35"/>
        <v/>
      </c>
      <c r="AD45" s="1" t="str">
        <f t="shared" si="36"/>
        <v/>
      </c>
      <c r="AE45" s="49" t="str">
        <f t="shared" si="37"/>
        <v/>
      </c>
      <c r="AF45" s="2"/>
      <c r="AG45" s="2"/>
      <c r="AH45" s="61" t="str">
        <f t="shared" si="10"/>
        <v/>
      </c>
      <c r="AI45" s="16" t="str">
        <f t="shared" si="38"/>
        <v/>
      </c>
      <c r="AJ45" s="30" t="str">
        <f t="shared" si="39"/>
        <v/>
      </c>
      <c r="AK45" s="17" t="str">
        <f t="shared" si="40"/>
        <v/>
      </c>
      <c r="AL45" s="14" t="str">
        <f t="shared" si="41"/>
        <v/>
      </c>
      <c r="AM45" s="14">
        <f t="shared" si="42"/>
        <v>0</v>
      </c>
      <c r="AN45" s="32" t="str">
        <f t="shared" si="43"/>
        <v/>
      </c>
      <c r="AO45" s="32" t="str">
        <f t="shared" si="44"/>
        <v/>
      </c>
      <c r="AP45" s="20" t="str">
        <f t="shared" si="45"/>
        <v/>
      </c>
      <c r="AQ45" s="21" t="str">
        <f t="shared" si="46"/>
        <v/>
      </c>
      <c r="AR45" s="22" t="str">
        <f t="shared" si="47"/>
        <v/>
      </c>
      <c r="AS45" s="22" t="str">
        <f t="shared" si="18"/>
        <v/>
      </c>
      <c r="AT45" s="23" t="str">
        <f t="shared" si="48"/>
        <v/>
      </c>
      <c r="AU45" s="23"/>
      <c r="AV45" s="23" t="str">
        <f t="shared" si="49"/>
        <v/>
      </c>
      <c r="AW45" s="24" t="str">
        <f t="shared" si="50"/>
        <v/>
      </c>
      <c r="AX45" s="24" t="str">
        <f t="shared" si="51"/>
        <v/>
      </c>
      <c r="AY45" s="29" t="str">
        <f t="shared" si="52"/>
        <v/>
      </c>
    </row>
    <row r="46" spans="1:51" s="1" customFormat="1" ht="9.75" customHeight="1">
      <c r="A46" s="135"/>
      <c r="B46" s="2" t="str">
        <f>IF(COUNTIF($A$3:A46,A46)=1,"First","")</f>
        <v/>
      </c>
      <c r="C46" s="2"/>
      <c r="D46" s="2"/>
      <c r="E46" s="2"/>
      <c r="F46" s="2"/>
      <c r="G46" s="2"/>
      <c r="H46" s="2"/>
      <c r="I46" s="2"/>
      <c r="J46" s="61"/>
      <c r="K46" s="61"/>
      <c r="L46" s="61"/>
      <c r="M46" s="61"/>
      <c r="N46" s="61"/>
      <c r="O46" s="61"/>
      <c r="P46" s="61"/>
      <c r="Q46" s="61"/>
      <c r="R46" s="98" t="str">
        <f t="shared" si="29"/>
        <v/>
      </c>
      <c r="S46" s="72"/>
      <c r="T46" s="72"/>
      <c r="U46" s="72"/>
      <c r="V46" s="72"/>
      <c r="W46" s="100" t="str">
        <f t="shared" si="30"/>
        <v/>
      </c>
      <c r="X46" s="102" t="str">
        <f t="shared" si="31"/>
        <v/>
      </c>
      <c r="Y46" s="3"/>
      <c r="Z46" s="3" t="str">
        <f t="shared" si="32"/>
        <v/>
      </c>
      <c r="AA46" s="3" t="str">
        <f t="shared" si="33"/>
        <v/>
      </c>
      <c r="AB46" s="102" t="str">
        <f t="shared" si="34"/>
        <v/>
      </c>
      <c r="AC46" s="61" t="str">
        <f t="shared" si="35"/>
        <v/>
      </c>
      <c r="AD46" s="1" t="str">
        <f t="shared" si="36"/>
        <v/>
      </c>
      <c r="AE46" s="49" t="str">
        <f t="shared" si="37"/>
        <v/>
      </c>
      <c r="AF46" s="2"/>
      <c r="AG46" s="2"/>
      <c r="AH46" s="61" t="str">
        <f t="shared" si="10"/>
        <v/>
      </c>
      <c r="AI46" s="16" t="str">
        <f t="shared" si="38"/>
        <v/>
      </c>
      <c r="AJ46" s="30" t="str">
        <f t="shared" si="39"/>
        <v/>
      </c>
      <c r="AK46" s="17" t="str">
        <f t="shared" si="40"/>
        <v/>
      </c>
      <c r="AL46" s="14" t="str">
        <f t="shared" si="41"/>
        <v/>
      </c>
      <c r="AM46" s="14">
        <f t="shared" si="42"/>
        <v>0</v>
      </c>
      <c r="AN46" s="32" t="str">
        <f t="shared" si="43"/>
        <v/>
      </c>
      <c r="AO46" s="32" t="str">
        <f t="shared" si="44"/>
        <v/>
      </c>
      <c r="AP46" s="20" t="str">
        <f t="shared" si="45"/>
        <v/>
      </c>
      <c r="AQ46" s="21" t="str">
        <f t="shared" si="46"/>
        <v/>
      </c>
      <c r="AR46" s="22" t="str">
        <f t="shared" si="47"/>
        <v/>
      </c>
      <c r="AS46" s="22" t="str">
        <f t="shared" si="18"/>
        <v/>
      </c>
      <c r="AT46" s="23" t="str">
        <f t="shared" si="48"/>
        <v/>
      </c>
      <c r="AU46" s="23"/>
      <c r="AV46" s="23" t="str">
        <f t="shared" si="49"/>
        <v/>
      </c>
      <c r="AW46" s="24" t="str">
        <f t="shared" si="50"/>
        <v/>
      </c>
      <c r="AX46" s="24" t="str">
        <f t="shared" si="51"/>
        <v/>
      </c>
      <c r="AY46" s="29" t="str">
        <f t="shared" si="52"/>
        <v/>
      </c>
    </row>
    <row r="47" spans="1:51" s="1" customFormat="1" ht="9.75" customHeight="1">
      <c r="A47" s="135"/>
      <c r="B47" s="2" t="str">
        <f>IF(COUNTIF($A$3:A47,A47)=1,"First","")</f>
        <v/>
      </c>
      <c r="C47" s="2"/>
      <c r="D47" s="2"/>
      <c r="E47" s="2"/>
      <c r="F47" s="2"/>
      <c r="G47" s="2"/>
      <c r="H47" s="2"/>
      <c r="I47" s="2"/>
      <c r="J47" s="61"/>
      <c r="K47" s="61"/>
      <c r="L47" s="61"/>
      <c r="M47" s="61"/>
      <c r="N47" s="61"/>
      <c r="O47" s="61"/>
      <c r="P47" s="61"/>
      <c r="Q47" s="61"/>
      <c r="R47" s="98" t="str">
        <f t="shared" si="29"/>
        <v/>
      </c>
      <c r="S47" s="72"/>
      <c r="T47" s="72"/>
      <c r="U47" s="72"/>
      <c r="V47" s="72"/>
      <c r="W47" s="100" t="str">
        <f t="shared" si="30"/>
        <v/>
      </c>
      <c r="X47" s="102" t="str">
        <f t="shared" si="31"/>
        <v/>
      </c>
      <c r="Y47" s="3"/>
      <c r="Z47" s="3" t="str">
        <f t="shared" si="32"/>
        <v/>
      </c>
      <c r="AA47" s="3" t="str">
        <f t="shared" si="33"/>
        <v/>
      </c>
      <c r="AB47" s="102" t="str">
        <f t="shared" si="34"/>
        <v/>
      </c>
      <c r="AC47" s="61" t="str">
        <f t="shared" si="35"/>
        <v/>
      </c>
      <c r="AD47" s="1" t="str">
        <f t="shared" si="36"/>
        <v/>
      </c>
      <c r="AE47" s="49" t="str">
        <f t="shared" si="37"/>
        <v/>
      </c>
      <c r="AF47" s="2"/>
      <c r="AG47" s="2"/>
      <c r="AH47" s="61" t="str">
        <f t="shared" si="10"/>
        <v/>
      </c>
      <c r="AI47" s="16" t="str">
        <f t="shared" si="38"/>
        <v/>
      </c>
      <c r="AJ47" s="30" t="str">
        <f t="shared" si="39"/>
        <v/>
      </c>
      <c r="AK47" s="17" t="str">
        <f t="shared" si="40"/>
        <v/>
      </c>
      <c r="AL47" s="14" t="str">
        <f t="shared" si="41"/>
        <v/>
      </c>
      <c r="AM47" s="14">
        <f t="shared" si="42"/>
        <v>0</v>
      </c>
      <c r="AN47" s="32" t="str">
        <f t="shared" si="43"/>
        <v/>
      </c>
      <c r="AO47" s="32" t="str">
        <f t="shared" si="44"/>
        <v/>
      </c>
      <c r="AP47" s="20" t="str">
        <f t="shared" si="45"/>
        <v/>
      </c>
      <c r="AQ47" s="21" t="str">
        <f t="shared" si="46"/>
        <v/>
      </c>
      <c r="AR47" s="22" t="str">
        <f t="shared" si="47"/>
        <v/>
      </c>
      <c r="AS47" s="22" t="str">
        <f t="shared" si="18"/>
        <v/>
      </c>
      <c r="AT47" s="23" t="str">
        <f t="shared" si="48"/>
        <v/>
      </c>
      <c r="AU47" s="23"/>
      <c r="AV47" s="23" t="str">
        <f t="shared" si="49"/>
        <v/>
      </c>
      <c r="AW47" s="24" t="str">
        <f t="shared" si="50"/>
        <v/>
      </c>
      <c r="AX47" s="24" t="str">
        <f t="shared" si="51"/>
        <v/>
      </c>
      <c r="AY47" s="29" t="str">
        <f t="shared" si="52"/>
        <v/>
      </c>
    </row>
    <row r="48" spans="1:51" s="1" customFormat="1" ht="9.75" customHeight="1">
      <c r="A48" s="135"/>
      <c r="B48" s="2" t="str">
        <f>IF(COUNTIF($A$3:A48,A48)=1,"First","")</f>
        <v/>
      </c>
      <c r="C48" s="2"/>
      <c r="D48" s="2"/>
      <c r="E48" s="2"/>
      <c r="F48" s="2"/>
      <c r="G48" s="2"/>
      <c r="H48" s="2"/>
      <c r="I48" s="2"/>
      <c r="J48" s="61"/>
      <c r="K48" s="61"/>
      <c r="L48" s="61"/>
      <c r="M48" s="61"/>
      <c r="N48" s="61"/>
      <c r="O48" s="61"/>
      <c r="P48" s="61"/>
      <c r="Q48" s="61"/>
      <c r="R48" s="98" t="str">
        <f t="shared" si="29"/>
        <v/>
      </c>
      <c r="S48" s="72"/>
      <c r="T48" s="72"/>
      <c r="U48" s="72"/>
      <c r="V48" s="72"/>
      <c r="W48" s="100" t="str">
        <f t="shared" si="30"/>
        <v/>
      </c>
      <c r="X48" s="102" t="str">
        <f t="shared" si="31"/>
        <v/>
      </c>
      <c r="Y48" s="3"/>
      <c r="Z48" s="3" t="str">
        <f t="shared" si="32"/>
        <v/>
      </c>
      <c r="AA48" s="3" t="str">
        <f t="shared" si="33"/>
        <v/>
      </c>
      <c r="AB48" s="102" t="str">
        <f t="shared" si="34"/>
        <v/>
      </c>
      <c r="AC48" s="61" t="str">
        <f t="shared" si="35"/>
        <v/>
      </c>
      <c r="AD48" s="1" t="str">
        <f t="shared" si="36"/>
        <v/>
      </c>
      <c r="AE48" s="49" t="str">
        <f t="shared" si="37"/>
        <v/>
      </c>
      <c r="AF48" s="2"/>
      <c r="AG48" s="2"/>
      <c r="AH48" s="61" t="str">
        <f t="shared" si="10"/>
        <v/>
      </c>
      <c r="AI48" s="16" t="str">
        <f t="shared" si="38"/>
        <v/>
      </c>
      <c r="AJ48" s="30" t="str">
        <f t="shared" si="39"/>
        <v/>
      </c>
      <c r="AK48" s="17" t="str">
        <f t="shared" si="40"/>
        <v/>
      </c>
      <c r="AL48" s="14" t="str">
        <f t="shared" si="41"/>
        <v/>
      </c>
      <c r="AM48" s="14">
        <f t="shared" si="42"/>
        <v>0</v>
      </c>
      <c r="AN48" s="32" t="str">
        <f t="shared" si="43"/>
        <v/>
      </c>
      <c r="AO48" s="32" t="str">
        <f t="shared" si="44"/>
        <v/>
      </c>
      <c r="AP48" s="20" t="str">
        <f t="shared" si="45"/>
        <v/>
      </c>
      <c r="AQ48" s="21" t="str">
        <f t="shared" si="46"/>
        <v/>
      </c>
      <c r="AR48" s="22" t="str">
        <f t="shared" si="47"/>
        <v/>
      </c>
      <c r="AS48" s="22" t="str">
        <f t="shared" si="18"/>
        <v/>
      </c>
      <c r="AT48" s="23" t="str">
        <f t="shared" si="48"/>
        <v/>
      </c>
      <c r="AU48" s="23"/>
      <c r="AV48" s="23" t="str">
        <f t="shared" si="49"/>
        <v/>
      </c>
      <c r="AW48" s="24" t="str">
        <f t="shared" si="50"/>
        <v/>
      </c>
      <c r="AX48" s="24" t="str">
        <f t="shared" si="51"/>
        <v/>
      </c>
      <c r="AY48" s="29" t="str">
        <f t="shared" si="52"/>
        <v/>
      </c>
    </row>
    <row r="49" spans="1:56" s="1" customFormat="1" ht="9.75" customHeight="1">
      <c r="A49" s="135"/>
      <c r="B49" s="2" t="str">
        <f>IF(COUNTIF($A$3:A49,A49)=1,"First","")</f>
        <v/>
      </c>
      <c r="C49" s="2"/>
      <c r="D49" s="2"/>
      <c r="E49" s="2"/>
      <c r="F49" s="2"/>
      <c r="G49" s="2"/>
      <c r="H49" s="2"/>
      <c r="I49" s="2"/>
      <c r="J49" s="61"/>
      <c r="K49" s="61"/>
      <c r="L49" s="61"/>
      <c r="M49" s="61"/>
      <c r="N49" s="61"/>
      <c r="O49" s="61"/>
      <c r="P49" s="61"/>
      <c r="Q49" s="61"/>
      <c r="R49" s="98" t="str">
        <f t="shared" si="29"/>
        <v/>
      </c>
      <c r="S49" s="72"/>
      <c r="T49" s="72"/>
      <c r="U49" s="72"/>
      <c r="V49" s="72"/>
      <c r="W49" s="100" t="str">
        <f t="shared" si="30"/>
        <v/>
      </c>
      <c r="X49" s="102" t="str">
        <f t="shared" si="31"/>
        <v/>
      </c>
      <c r="Y49" s="3"/>
      <c r="Z49" s="3" t="str">
        <f t="shared" si="32"/>
        <v/>
      </c>
      <c r="AA49" s="3" t="str">
        <f t="shared" si="33"/>
        <v/>
      </c>
      <c r="AB49" s="102" t="str">
        <f t="shared" si="34"/>
        <v/>
      </c>
      <c r="AC49" s="61" t="str">
        <f t="shared" si="35"/>
        <v/>
      </c>
      <c r="AD49" s="1" t="str">
        <f t="shared" si="36"/>
        <v/>
      </c>
      <c r="AE49" s="49" t="str">
        <f t="shared" si="37"/>
        <v/>
      </c>
      <c r="AF49" s="2"/>
      <c r="AG49" s="2"/>
      <c r="AH49" s="61" t="str">
        <f t="shared" si="10"/>
        <v/>
      </c>
      <c r="AI49" s="16" t="str">
        <f t="shared" si="38"/>
        <v/>
      </c>
      <c r="AJ49" s="30" t="str">
        <f t="shared" si="39"/>
        <v/>
      </c>
      <c r="AK49" s="17" t="str">
        <f t="shared" si="40"/>
        <v/>
      </c>
      <c r="AL49" s="14" t="str">
        <f t="shared" si="41"/>
        <v/>
      </c>
      <c r="AM49" s="14">
        <f t="shared" si="42"/>
        <v>0</v>
      </c>
      <c r="AN49" s="32" t="str">
        <f t="shared" si="43"/>
        <v/>
      </c>
      <c r="AO49" s="32" t="str">
        <f t="shared" si="44"/>
        <v/>
      </c>
      <c r="AP49" s="20" t="str">
        <f t="shared" si="45"/>
        <v/>
      </c>
      <c r="AQ49" s="21" t="str">
        <f t="shared" si="46"/>
        <v/>
      </c>
      <c r="AR49" s="22" t="str">
        <f t="shared" si="47"/>
        <v/>
      </c>
      <c r="AS49" s="22" t="str">
        <f t="shared" si="18"/>
        <v/>
      </c>
      <c r="AT49" s="23" t="str">
        <f t="shared" si="48"/>
        <v/>
      </c>
      <c r="AU49" s="23"/>
      <c r="AV49" s="23" t="str">
        <f t="shared" si="49"/>
        <v/>
      </c>
      <c r="AW49" s="24" t="str">
        <f t="shared" si="50"/>
        <v/>
      </c>
      <c r="AX49" s="24" t="str">
        <f t="shared" si="51"/>
        <v/>
      </c>
      <c r="AY49" s="29" t="str">
        <f t="shared" si="52"/>
        <v/>
      </c>
    </row>
    <row r="50" spans="1:56" s="1" customFormat="1" ht="9.75" customHeight="1">
      <c r="A50" s="135"/>
      <c r="B50" s="2" t="str">
        <f>IF(COUNTIF($A$3:A50,A50)=1,"First","")</f>
        <v/>
      </c>
      <c r="C50" s="2"/>
      <c r="D50" s="2"/>
      <c r="E50" s="2"/>
      <c r="F50" s="2"/>
      <c r="G50" s="2"/>
      <c r="H50" s="2"/>
      <c r="I50" s="2"/>
      <c r="J50" s="61"/>
      <c r="K50" s="61"/>
      <c r="L50" s="61"/>
      <c r="M50" s="61"/>
      <c r="N50" s="61"/>
      <c r="O50" s="61"/>
      <c r="P50" s="61"/>
      <c r="Q50" s="61"/>
      <c r="R50" s="98" t="str">
        <f t="shared" si="29"/>
        <v/>
      </c>
      <c r="S50" s="72"/>
      <c r="T50" s="72"/>
      <c r="U50" s="72"/>
      <c r="V50" s="72"/>
      <c r="W50" s="100" t="str">
        <f t="shared" si="30"/>
        <v/>
      </c>
      <c r="X50" s="102" t="str">
        <f t="shared" si="31"/>
        <v/>
      </c>
      <c r="Y50" s="3"/>
      <c r="Z50" s="3" t="str">
        <f t="shared" si="32"/>
        <v/>
      </c>
      <c r="AA50" s="3" t="str">
        <f t="shared" si="33"/>
        <v/>
      </c>
      <c r="AB50" s="102" t="str">
        <f t="shared" si="34"/>
        <v/>
      </c>
      <c r="AC50" s="61" t="str">
        <f t="shared" si="35"/>
        <v/>
      </c>
      <c r="AD50" s="1" t="str">
        <f t="shared" si="36"/>
        <v/>
      </c>
      <c r="AE50" s="49" t="str">
        <f t="shared" si="37"/>
        <v/>
      </c>
      <c r="AF50" s="2"/>
      <c r="AG50" s="2"/>
      <c r="AH50" s="61" t="str">
        <f t="shared" si="10"/>
        <v/>
      </c>
      <c r="AI50" s="16" t="str">
        <f t="shared" si="38"/>
        <v/>
      </c>
      <c r="AJ50" s="30" t="str">
        <f t="shared" si="39"/>
        <v/>
      </c>
      <c r="AK50" s="17" t="str">
        <f t="shared" si="40"/>
        <v/>
      </c>
      <c r="AL50" s="14" t="str">
        <f t="shared" si="41"/>
        <v/>
      </c>
      <c r="AM50" s="14">
        <f t="shared" si="42"/>
        <v>0</v>
      </c>
      <c r="AN50" s="32" t="str">
        <f t="shared" si="43"/>
        <v/>
      </c>
      <c r="AO50" s="32" t="str">
        <f t="shared" si="44"/>
        <v/>
      </c>
      <c r="AP50" s="20" t="str">
        <f t="shared" si="45"/>
        <v/>
      </c>
      <c r="AQ50" s="21" t="str">
        <f t="shared" si="46"/>
        <v/>
      </c>
      <c r="AR50" s="22" t="str">
        <f t="shared" si="47"/>
        <v/>
      </c>
      <c r="AS50" s="22" t="str">
        <f t="shared" si="18"/>
        <v/>
      </c>
      <c r="AT50" s="23" t="str">
        <f t="shared" si="48"/>
        <v/>
      </c>
      <c r="AU50" s="23"/>
      <c r="AV50" s="23" t="str">
        <f t="shared" si="49"/>
        <v/>
      </c>
      <c r="AW50" s="24" t="str">
        <f t="shared" si="50"/>
        <v/>
      </c>
      <c r="AX50" s="24" t="str">
        <f t="shared" si="51"/>
        <v/>
      </c>
      <c r="AY50" s="29" t="str">
        <f t="shared" si="52"/>
        <v/>
      </c>
    </row>
    <row r="51" spans="1:56" s="1" customFormat="1" ht="9.75" customHeight="1">
      <c r="A51" s="135"/>
      <c r="B51" s="2" t="str">
        <f>IF(COUNTIF($A$3:A51,A51)=1,"First","")</f>
        <v/>
      </c>
      <c r="C51" s="2"/>
      <c r="D51" s="2"/>
      <c r="E51" s="2"/>
      <c r="F51" s="2"/>
      <c r="G51" s="2"/>
      <c r="H51" s="2"/>
      <c r="I51" s="2"/>
      <c r="J51" s="61"/>
      <c r="K51" s="61"/>
      <c r="L51" s="61"/>
      <c r="M51" s="61"/>
      <c r="N51" s="61"/>
      <c r="O51" s="61"/>
      <c r="P51" s="61"/>
      <c r="Q51" s="61"/>
      <c r="R51" s="98" t="str">
        <f t="shared" si="29"/>
        <v/>
      </c>
      <c r="S51" s="72"/>
      <c r="T51" s="72"/>
      <c r="U51" s="72"/>
      <c r="V51" s="72"/>
      <c r="W51" s="100" t="str">
        <f t="shared" si="30"/>
        <v/>
      </c>
      <c r="X51" s="102" t="str">
        <f t="shared" si="31"/>
        <v/>
      </c>
      <c r="Y51" s="3"/>
      <c r="Z51" s="3" t="str">
        <f t="shared" si="32"/>
        <v/>
      </c>
      <c r="AA51" s="3" t="str">
        <f t="shared" si="33"/>
        <v/>
      </c>
      <c r="AB51" s="102" t="str">
        <f t="shared" si="34"/>
        <v/>
      </c>
      <c r="AC51" s="61" t="str">
        <f t="shared" si="35"/>
        <v/>
      </c>
      <c r="AD51" s="1" t="str">
        <f t="shared" si="36"/>
        <v/>
      </c>
      <c r="AE51" s="49" t="str">
        <f t="shared" si="37"/>
        <v/>
      </c>
      <c r="AF51" s="2"/>
      <c r="AG51" s="2"/>
      <c r="AH51" s="61" t="str">
        <f t="shared" si="10"/>
        <v/>
      </c>
      <c r="AI51" s="16" t="str">
        <f t="shared" si="38"/>
        <v/>
      </c>
      <c r="AJ51" s="30" t="str">
        <f t="shared" si="39"/>
        <v/>
      </c>
      <c r="AK51" s="17" t="str">
        <f t="shared" si="40"/>
        <v/>
      </c>
      <c r="AL51" s="14" t="str">
        <f t="shared" si="41"/>
        <v/>
      </c>
      <c r="AM51" s="14">
        <f t="shared" si="42"/>
        <v>0</v>
      </c>
      <c r="AN51" s="32" t="str">
        <f t="shared" si="43"/>
        <v/>
      </c>
      <c r="AO51" s="32" t="str">
        <f t="shared" si="44"/>
        <v/>
      </c>
      <c r="AP51" s="20" t="str">
        <f t="shared" si="45"/>
        <v/>
      </c>
      <c r="AQ51" s="21" t="str">
        <f t="shared" si="46"/>
        <v/>
      </c>
      <c r="AR51" s="22" t="str">
        <f t="shared" si="47"/>
        <v/>
      </c>
      <c r="AS51" s="22" t="str">
        <f t="shared" si="18"/>
        <v/>
      </c>
      <c r="AT51" s="23" t="str">
        <f t="shared" si="48"/>
        <v/>
      </c>
      <c r="AU51" s="23"/>
      <c r="AV51" s="23" t="str">
        <f t="shared" si="49"/>
        <v/>
      </c>
      <c r="AW51" s="24" t="str">
        <f t="shared" si="50"/>
        <v/>
      </c>
      <c r="AX51" s="24" t="str">
        <f t="shared" si="51"/>
        <v/>
      </c>
      <c r="AY51" s="29" t="str">
        <f t="shared" si="52"/>
        <v/>
      </c>
      <c r="AZ51" s="2"/>
      <c r="BA51" s="14" t="s">
        <v>56</v>
      </c>
      <c r="BB51" s="14">
        <v>80</v>
      </c>
      <c r="BC51" s="2"/>
      <c r="BD51" s="2"/>
    </row>
    <row r="52" spans="1:56" s="1" customFormat="1" ht="9.75" customHeight="1">
      <c r="A52" s="135"/>
      <c r="B52" s="2" t="str">
        <f>IF(COUNTIF($A$3:A52,A52)=1,"First","")</f>
        <v/>
      </c>
      <c r="C52" s="2"/>
      <c r="D52" s="2"/>
      <c r="E52" s="2"/>
      <c r="F52" s="2"/>
      <c r="G52" s="2"/>
      <c r="H52" s="2"/>
      <c r="I52" s="2"/>
      <c r="J52" s="61"/>
      <c r="K52" s="61"/>
      <c r="L52" s="61"/>
      <c r="M52" s="61"/>
      <c r="N52" s="61"/>
      <c r="O52" s="61"/>
      <c r="P52" s="61"/>
      <c r="Q52" s="61"/>
      <c r="R52" s="98" t="str">
        <f t="shared" si="29"/>
        <v/>
      </c>
      <c r="S52" s="72"/>
      <c r="T52" s="72"/>
      <c r="U52" s="72"/>
      <c r="V52" s="72"/>
      <c r="W52" s="100" t="str">
        <f t="shared" si="30"/>
        <v/>
      </c>
      <c r="X52" s="102" t="str">
        <f t="shared" si="31"/>
        <v/>
      </c>
      <c r="Y52" s="3"/>
      <c r="Z52" s="3" t="str">
        <f t="shared" si="32"/>
        <v/>
      </c>
      <c r="AA52" s="3" t="str">
        <f t="shared" si="33"/>
        <v/>
      </c>
      <c r="AB52" s="102" t="str">
        <f t="shared" si="34"/>
        <v/>
      </c>
      <c r="AC52" s="61" t="str">
        <f t="shared" si="35"/>
        <v/>
      </c>
      <c r="AD52" s="1" t="str">
        <f t="shared" si="36"/>
        <v/>
      </c>
      <c r="AE52" s="49" t="str">
        <f t="shared" si="37"/>
        <v/>
      </c>
      <c r="AF52" s="2"/>
      <c r="AG52" s="2"/>
      <c r="AH52" s="61" t="str">
        <f t="shared" si="10"/>
        <v/>
      </c>
      <c r="AI52" s="16" t="str">
        <f t="shared" si="38"/>
        <v/>
      </c>
      <c r="AJ52" s="30" t="str">
        <f t="shared" si="39"/>
        <v/>
      </c>
      <c r="AK52" s="17" t="str">
        <f t="shared" si="40"/>
        <v/>
      </c>
      <c r="AL52" s="14" t="str">
        <f t="shared" si="41"/>
        <v/>
      </c>
      <c r="AM52" s="14">
        <f t="shared" si="42"/>
        <v>0</v>
      </c>
      <c r="AN52" s="32" t="str">
        <f t="shared" si="43"/>
        <v/>
      </c>
      <c r="AO52" s="32" t="str">
        <f t="shared" si="44"/>
        <v/>
      </c>
      <c r="AP52" s="20" t="str">
        <f t="shared" si="45"/>
        <v/>
      </c>
      <c r="AQ52" s="21" t="str">
        <f t="shared" si="46"/>
        <v/>
      </c>
      <c r="AR52" s="22" t="str">
        <f t="shared" si="47"/>
        <v/>
      </c>
      <c r="AS52" s="22" t="str">
        <f t="shared" si="18"/>
        <v/>
      </c>
      <c r="AT52" s="23" t="str">
        <f t="shared" si="48"/>
        <v/>
      </c>
      <c r="AU52" s="23"/>
      <c r="AV52" s="23" t="str">
        <f t="shared" si="49"/>
        <v/>
      </c>
      <c r="AW52" s="24" t="str">
        <f t="shared" si="50"/>
        <v/>
      </c>
      <c r="AX52" s="24" t="str">
        <f t="shared" si="51"/>
        <v/>
      </c>
      <c r="AY52" s="29" t="str">
        <f t="shared" si="52"/>
        <v/>
      </c>
      <c r="AZ52" s="2"/>
      <c r="BA52" s="2"/>
      <c r="BB52" s="2"/>
      <c r="BC52" s="2"/>
      <c r="BD52" s="2"/>
    </row>
    <row r="53" spans="1:56" s="1" customFormat="1" ht="9.75" customHeight="1" thickBot="1">
      <c r="A53" s="136"/>
      <c r="B53" s="45" t="str">
        <f>IF(COUNTIF($A$3:A53,A53)=1,"First","")</f>
        <v/>
      </c>
      <c r="C53" s="45"/>
      <c r="D53" s="45"/>
      <c r="E53" s="45"/>
      <c r="F53" s="45"/>
      <c r="G53" s="45"/>
      <c r="H53" s="45"/>
      <c r="I53" s="45"/>
      <c r="J53" s="62"/>
      <c r="K53" s="62"/>
      <c r="L53" s="62"/>
      <c r="M53" s="62"/>
      <c r="N53" s="62"/>
      <c r="O53" s="62"/>
      <c r="P53" s="62"/>
      <c r="Q53" s="62"/>
      <c r="R53" s="98" t="str">
        <f t="shared" si="29"/>
        <v/>
      </c>
      <c r="S53" s="134"/>
      <c r="T53" s="134"/>
      <c r="U53" s="134"/>
      <c r="V53" s="134"/>
      <c r="W53" s="100" t="str">
        <f t="shared" si="30"/>
        <v/>
      </c>
      <c r="X53" s="106" t="str">
        <f t="shared" si="31"/>
        <v/>
      </c>
      <c r="Y53" s="47"/>
      <c r="Z53" s="47" t="str">
        <f t="shared" si="32"/>
        <v/>
      </c>
      <c r="AA53" s="47" t="str">
        <f t="shared" si="33"/>
        <v/>
      </c>
      <c r="AB53" s="106" t="str">
        <f t="shared" si="34"/>
        <v/>
      </c>
      <c r="AC53" s="62" t="str">
        <f t="shared" si="35"/>
        <v/>
      </c>
      <c r="AD53" s="46" t="str">
        <f t="shared" si="36"/>
        <v/>
      </c>
      <c r="AE53" s="50" t="str">
        <f t="shared" si="37"/>
        <v/>
      </c>
      <c r="AF53" s="2"/>
      <c r="AG53" s="2"/>
      <c r="AH53" s="61" t="str">
        <f t="shared" si="10"/>
        <v/>
      </c>
      <c r="AI53" s="16" t="str">
        <f t="shared" si="38"/>
        <v/>
      </c>
      <c r="AJ53" s="30" t="str">
        <f t="shared" si="39"/>
        <v/>
      </c>
      <c r="AK53" s="17" t="str">
        <f t="shared" si="40"/>
        <v/>
      </c>
      <c r="AL53" s="14" t="str">
        <f t="shared" si="41"/>
        <v/>
      </c>
      <c r="AM53" s="14">
        <f t="shared" si="42"/>
        <v>0</v>
      </c>
      <c r="AN53" s="32" t="str">
        <f t="shared" si="43"/>
        <v/>
      </c>
      <c r="AO53" s="32" t="str">
        <f t="shared" si="44"/>
        <v/>
      </c>
      <c r="AP53" s="20" t="str">
        <f t="shared" si="45"/>
        <v/>
      </c>
      <c r="AQ53" s="21" t="str">
        <f t="shared" si="46"/>
        <v/>
      </c>
      <c r="AR53" s="22" t="str">
        <f t="shared" si="47"/>
        <v/>
      </c>
      <c r="AS53" s="22" t="str">
        <f t="shared" si="18"/>
        <v/>
      </c>
      <c r="AT53" s="23" t="str">
        <f t="shared" si="48"/>
        <v/>
      </c>
      <c r="AU53" s="23"/>
      <c r="AV53" s="23" t="str">
        <f t="shared" si="49"/>
        <v/>
      </c>
      <c r="AW53" s="24" t="str">
        <f t="shared" si="50"/>
        <v/>
      </c>
      <c r="AX53" s="24" t="str">
        <f t="shared" si="51"/>
        <v/>
      </c>
      <c r="AY53" s="29" t="str">
        <f t="shared" si="52"/>
        <v/>
      </c>
      <c r="AZ53" s="41" t="s">
        <v>44</v>
      </c>
      <c r="BA53" s="41" t="s">
        <v>45</v>
      </c>
      <c r="BB53" s="41" t="s">
        <v>58</v>
      </c>
      <c r="BC53" s="41" t="s">
        <v>57</v>
      </c>
      <c r="BD53" s="2"/>
    </row>
    <row r="54" spans="1:56" s="1" customFormat="1" ht="13.5" thickBot="1">
      <c r="A54" s="10"/>
      <c r="B54" s="2"/>
      <c r="C54" s="2"/>
      <c r="D54" s="2"/>
      <c r="E54" s="2"/>
      <c r="F54" s="2"/>
      <c r="G54" s="2"/>
      <c r="H54" s="10"/>
      <c r="I54" s="2"/>
      <c r="J54" s="2"/>
      <c r="K54" s="2"/>
      <c r="L54" s="2"/>
      <c r="M54" s="2"/>
      <c r="N54" s="2"/>
      <c r="O54" s="2"/>
      <c r="P54" s="2"/>
      <c r="Q54" s="2"/>
      <c r="Y54" s="3"/>
      <c r="Z54" s="3"/>
      <c r="AA54" s="3"/>
      <c r="AB54" s="190" t="s">
        <v>61</v>
      </c>
      <c r="AC54" s="191"/>
      <c r="AD54" s="186" t="str">
        <f>IF(COUNT(AK3:AK53)=0,"",IF('PI 2.1.1 PSA'!BC54&lt;60,"FAIL",'PI 2.1.1 PSA'!BC54))</f>
        <v/>
      </c>
      <c r="AE54" s="187"/>
      <c r="AF54" s="2"/>
      <c r="AG54" s="2"/>
      <c r="AH54" s="2"/>
      <c r="AI54" s="9"/>
      <c r="AJ54" s="9"/>
      <c r="AK54" s="9"/>
      <c r="AL54" s="9"/>
      <c r="AM54" s="31">
        <f>SUM(AM3:AM53)</f>
        <v>0</v>
      </c>
      <c r="AN54" s="9"/>
      <c r="AO54" s="9"/>
      <c r="AP54" s="15">
        <f>SUM(AP3:AP53)</f>
        <v>0</v>
      </c>
      <c r="AQ54" s="9"/>
      <c r="AR54" s="9"/>
      <c r="AS54" s="15">
        <f>SUM(AS2:AS53)</f>
        <v>0</v>
      </c>
      <c r="AT54" s="9"/>
      <c r="AU54" s="9"/>
      <c r="AV54" s="15">
        <f>SUM(AV3:AV53)</f>
        <v>0</v>
      </c>
      <c r="AW54" s="9"/>
      <c r="AX54" s="9"/>
      <c r="AY54" s="15">
        <f>SUM(AY3:AY53)</f>
        <v>0</v>
      </c>
      <c r="AZ54" s="41">
        <f>IF(MIN(AK3:AK53)&lt;60,50,IF(AVERAGE(AK3:AK53)=60,60,IF(MIN(AK3:AK53)&lt;80,IF(AP54/AM54&gt;0.5,IF(SUM(AU54:AY54)&lt;1,65,70),IF(AP54/AM54&lt;0.1,IF(SUM(AU54:AY54)&lt;1,75,75),IF(SUM(AU54:AY54)&lt;1,70,75))),"xxx")))</f>
        <v>50</v>
      </c>
      <c r="BA54" s="41" t="str">
        <f>IF(AZ54="xxx",IF(AVERAGE(AK3:AK53)=80,80,IF(AVERAGE(AK3:AK53)=100,100,IF(AV54/AM54&gt;0.5,IF(AY54&lt;1,85,90),IF(AY54&lt;1,90,95)))),"xxx")</f>
        <v>xxx</v>
      </c>
      <c r="BB54" s="41">
        <f>IF(AM54=1,AVERAGE(AK3:AK53),IF(AZ54="xxx",BA54,AZ54))</f>
        <v>50</v>
      </c>
      <c r="BC54" s="42">
        <f>IF($BB$54&gt;$BB$51,IF($D$1="yes",$BB$51,$BB$54),$BB$54)</f>
        <v>50</v>
      </c>
    </row>
    <row r="55" spans="1:56" s="1" customFormat="1" ht="13.5" thickBot="1">
      <c r="A55" s="10"/>
      <c r="B55" s="2"/>
      <c r="C55" s="2"/>
      <c r="D55" s="2"/>
      <c r="E55" s="2"/>
      <c r="F55" s="2"/>
      <c r="G55" s="2"/>
      <c r="H55" s="10"/>
      <c r="I55" s="2"/>
      <c r="J55" s="2"/>
      <c r="K55" s="2"/>
      <c r="L55" s="2"/>
      <c r="M55" s="2"/>
      <c r="N55" s="2"/>
      <c r="O55" s="2"/>
      <c r="P55" s="2"/>
      <c r="Q55" s="2"/>
      <c r="Y55" s="3"/>
      <c r="Z55" s="3"/>
      <c r="AA55" s="3"/>
      <c r="AB55" s="192" t="s">
        <v>63</v>
      </c>
      <c r="AC55" s="193"/>
      <c r="AD55" s="203" t="str">
        <f>IF(AD54="","",IF(OR(AD54&lt;60,AD54="Fail"),"FAIL",IF(AD54&gt;=80,"Unconditional Pass","Pass with condition")))</f>
        <v/>
      </c>
      <c r="AE55" s="204"/>
      <c r="AF55" s="2"/>
      <c r="AG55" s="2"/>
      <c r="AH55" s="2"/>
      <c r="AI55" s="2"/>
      <c r="AJ55" s="2"/>
      <c r="AK55" s="2"/>
      <c r="AL55" s="2"/>
      <c r="AM55" s="2"/>
      <c r="AN55" s="2"/>
      <c r="AO55" s="2"/>
      <c r="AP55" s="2"/>
      <c r="AQ55" s="2"/>
      <c r="AR55" s="2"/>
      <c r="AS55" s="2"/>
      <c r="AT55" s="2"/>
      <c r="AU55" s="2"/>
      <c r="AV55" s="2"/>
      <c r="AW55" s="2"/>
      <c r="AX55" s="2"/>
      <c r="AY55" s="2"/>
      <c r="AZ55" s="2"/>
      <c r="BA55" s="2"/>
      <c r="BB55" s="2"/>
      <c r="BC55" s="2"/>
    </row>
    <row r="56" spans="1:56" s="1" customFormat="1">
      <c r="A56" s="10"/>
      <c r="B56" s="2"/>
      <c r="C56" s="2"/>
      <c r="D56" s="2"/>
      <c r="E56" s="2"/>
      <c r="F56" s="2"/>
      <c r="G56" s="2"/>
      <c r="H56" s="10"/>
      <c r="I56" s="2"/>
      <c r="J56" s="2"/>
      <c r="K56" s="2"/>
      <c r="L56" s="2"/>
      <c r="M56" s="2"/>
      <c r="N56" s="2"/>
      <c r="O56" s="2"/>
      <c r="P56" s="2"/>
      <c r="Q56" s="2"/>
      <c r="Y56" s="3"/>
      <c r="Z56" s="3"/>
      <c r="AA56" s="3"/>
      <c r="AB56" s="2"/>
      <c r="AC56" s="2"/>
      <c r="AD56" s="2"/>
      <c r="AE56" s="2"/>
      <c r="AF56" s="2"/>
      <c r="AG56" s="2"/>
      <c r="AH56" s="2"/>
    </row>
    <row r="57" spans="1:56" s="1" customFormat="1" hidden="1">
      <c r="A57" s="10"/>
      <c r="B57" s="2"/>
      <c r="C57" s="2"/>
      <c r="D57" s="2"/>
      <c r="E57" s="2"/>
      <c r="F57" s="2"/>
      <c r="G57" s="2"/>
      <c r="H57" s="10"/>
      <c r="I57" s="2"/>
      <c r="J57" s="2"/>
      <c r="K57" s="2"/>
      <c r="L57" s="2"/>
      <c r="M57" s="2"/>
      <c r="N57" s="2"/>
      <c r="O57" s="2"/>
      <c r="P57" s="2"/>
      <c r="Q57" s="2"/>
      <c r="Y57" s="3"/>
      <c r="Z57" s="3"/>
      <c r="AA57" s="3"/>
      <c r="AB57" s="2"/>
      <c r="AC57" s="2"/>
      <c r="AD57" s="2"/>
      <c r="AE57" s="2"/>
      <c r="AF57" s="2"/>
      <c r="AG57" s="2"/>
      <c r="AH57" s="2"/>
    </row>
    <row r="58" spans="1:56" s="1" customFormat="1" hidden="1">
      <c r="A58" s="10"/>
      <c r="B58" s="2"/>
      <c r="C58" s="2"/>
      <c r="D58" s="2"/>
      <c r="E58" s="2"/>
      <c r="F58" s="2"/>
      <c r="G58" s="2"/>
      <c r="H58" s="10"/>
      <c r="I58" s="2"/>
      <c r="J58" s="2"/>
      <c r="K58" s="2"/>
      <c r="L58" s="2"/>
      <c r="M58" s="2"/>
      <c r="N58" s="2"/>
      <c r="O58" s="2"/>
      <c r="P58" s="2"/>
      <c r="Q58" s="2"/>
      <c r="Y58" s="3"/>
      <c r="Z58" s="3"/>
      <c r="AF58" s="2"/>
      <c r="AG58" s="2"/>
      <c r="AH58" s="2"/>
    </row>
    <row r="59" spans="1:56" s="1" customFormat="1" hidden="1">
      <c r="A59" s="10"/>
      <c r="B59" s="2"/>
      <c r="C59" s="2"/>
      <c r="D59" s="2"/>
      <c r="E59" s="2"/>
      <c r="F59" s="2"/>
      <c r="G59" s="2"/>
      <c r="H59" s="10"/>
      <c r="I59" s="2"/>
      <c r="J59" s="2"/>
      <c r="K59" s="2"/>
      <c r="L59" s="2"/>
      <c r="M59" s="2"/>
      <c r="N59" s="2"/>
      <c r="O59" s="2"/>
      <c r="P59" s="2"/>
      <c r="Q59" s="2"/>
      <c r="Y59" s="3"/>
      <c r="Z59" s="3"/>
      <c r="AA59" s="3"/>
      <c r="AB59" s="2"/>
      <c r="AC59" s="2"/>
      <c r="AD59" s="2"/>
      <c r="AE59" s="2"/>
      <c r="AF59" s="2"/>
      <c r="AG59" s="2"/>
      <c r="AH59" s="2"/>
    </row>
    <row r="60" spans="1:56" s="1" customFormat="1" hidden="1">
      <c r="A60" s="10"/>
      <c r="B60" s="2"/>
      <c r="C60" s="2"/>
      <c r="D60" s="2"/>
      <c r="E60" s="2"/>
      <c r="F60" s="2"/>
      <c r="G60" s="2"/>
      <c r="H60" s="10"/>
      <c r="I60" s="2"/>
      <c r="J60" s="2"/>
      <c r="K60" s="2"/>
      <c r="L60" s="2"/>
      <c r="M60" s="2"/>
      <c r="N60" s="2"/>
      <c r="O60" s="2"/>
      <c r="P60" s="2"/>
      <c r="Q60" s="2"/>
      <c r="Y60" s="3"/>
      <c r="Z60" s="3"/>
      <c r="AA60" s="3"/>
      <c r="AB60" s="2"/>
      <c r="AC60" s="2"/>
      <c r="AD60" s="2"/>
      <c r="AE60" s="2"/>
      <c r="AF60" s="2"/>
      <c r="AG60" s="2"/>
      <c r="AH60" s="2"/>
    </row>
    <row r="61" spans="1:56" s="1" customFormat="1" hidden="1">
      <c r="A61" s="10"/>
      <c r="B61" s="2"/>
      <c r="C61" s="2"/>
      <c r="D61" s="2"/>
      <c r="E61" s="2"/>
      <c r="F61" s="2"/>
      <c r="G61" s="2"/>
      <c r="H61" s="10"/>
      <c r="I61" s="2"/>
      <c r="J61" s="2"/>
      <c r="K61" s="2"/>
      <c r="L61" s="2"/>
      <c r="M61" s="2"/>
      <c r="N61" s="2"/>
      <c r="O61" s="2"/>
      <c r="P61" s="2"/>
      <c r="Q61" s="2"/>
      <c r="Y61" s="3"/>
      <c r="Z61" s="3"/>
      <c r="AA61" s="3"/>
      <c r="AB61" s="2"/>
      <c r="AC61" s="2"/>
      <c r="AD61" s="2"/>
      <c r="AE61" s="2"/>
      <c r="AF61" s="2"/>
      <c r="AG61" s="2"/>
      <c r="AH61" s="2"/>
    </row>
    <row r="62" spans="1:56" s="1" customFormat="1" hidden="1">
      <c r="A62" s="10"/>
      <c r="B62" s="2"/>
      <c r="C62" s="2"/>
      <c r="D62" s="2"/>
      <c r="E62" s="2"/>
      <c r="F62" s="2"/>
      <c r="G62" s="2"/>
      <c r="H62" s="10"/>
      <c r="I62" s="2"/>
      <c r="J62" s="2"/>
      <c r="K62" s="2"/>
      <c r="L62" s="2"/>
      <c r="M62" s="2"/>
      <c r="N62" s="2"/>
      <c r="O62" s="2"/>
      <c r="P62" s="2"/>
      <c r="Q62" s="2"/>
      <c r="Y62" s="3"/>
      <c r="Z62" s="3"/>
      <c r="AA62" s="3"/>
      <c r="AB62" s="2"/>
      <c r="AC62" s="2"/>
      <c r="AD62" s="2"/>
      <c r="AE62" s="2"/>
      <c r="AF62" s="2"/>
      <c r="AG62" s="2"/>
      <c r="AH62" s="2"/>
    </row>
    <row r="63" spans="1:56" s="1" customFormat="1" hidden="1">
      <c r="A63" s="10"/>
      <c r="B63" s="2"/>
      <c r="C63" s="2"/>
      <c r="D63" s="2"/>
      <c r="E63" s="2"/>
      <c r="F63" s="2"/>
      <c r="G63" s="2"/>
      <c r="H63" s="10"/>
      <c r="I63" s="2"/>
      <c r="J63" s="2"/>
      <c r="K63" s="2"/>
      <c r="L63" s="2"/>
      <c r="M63" s="2"/>
      <c r="N63" s="2"/>
      <c r="O63" s="2"/>
      <c r="P63" s="2"/>
      <c r="Q63" s="2"/>
      <c r="Y63" s="3"/>
      <c r="Z63" s="3"/>
      <c r="AA63" s="3"/>
      <c r="AB63" s="2"/>
      <c r="AC63" s="2"/>
      <c r="AD63" s="2"/>
      <c r="AE63" s="2"/>
      <c r="AF63" s="2"/>
      <c r="AG63" s="2"/>
      <c r="AH63" s="2"/>
    </row>
    <row r="64" spans="1:56" s="1" customFormat="1" hidden="1">
      <c r="A64" s="10"/>
      <c r="B64" s="2"/>
      <c r="C64" s="2"/>
      <c r="D64" s="2"/>
      <c r="E64" s="2"/>
      <c r="F64" s="2"/>
      <c r="G64" s="2"/>
      <c r="H64" s="10"/>
      <c r="I64" s="2"/>
      <c r="J64" s="2"/>
      <c r="K64" s="2"/>
      <c r="L64" s="2"/>
      <c r="M64" s="2"/>
      <c r="N64" s="2"/>
      <c r="O64" s="2"/>
      <c r="P64" s="2"/>
      <c r="Q64" s="2"/>
      <c r="Y64" s="3"/>
      <c r="Z64" s="3"/>
      <c r="AA64" s="3"/>
      <c r="AB64" s="2"/>
      <c r="AC64" s="2"/>
      <c r="AD64" s="2"/>
      <c r="AE64" s="2"/>
      <c r="AF64" s="2"/>
      <c r="AG64" s="2"/>
      <c r="AH64" s="2"/>
    </row>
    <row r="65" spans="1:34" s="1" customFormat="1" hidden="1">
      <c r="A65" s="10"/>
      <c r="B65" s="2"/>
      <c r="C65" s="2"/>
      <c r="D65" s="2"/>
      <c r="E65" s="2"/>
      <c r="F65" s="2"/>
      <c r="G65" s="2"/>
      <c r="H65" s="10"/>
      <c r="I65" s="2"/>
      <c r="J65" s="2"/>
      <c r="K65" s="2"/>
      <c r="L65" s="2"/>
      <c r="M65" s="2"/>
      <c r="N65" s="2"/>
      <c r="O65" s="2"/>
      <c r="P65" s="2"/>
      <c r="Q65" s="2"/>
      <c r="Y65" s="3"/>
      <c r="Z65" s="3"/>
      <c r="AA65" s="3"/>
      <c r="AB65" s="2"/>
      <c r="AC65" s="2"/>
      <c r="AD65" s="2"/>
      <c r="AE65" s="2"/>
      <c r="AF65" s="2"/>
      <c r="AG65" s="2"/>
      <c r="AH65" s="2"/>
    </row>
    <row r="66" spans="1:34" s="1" customFormat="1" hidden="1">
      <c r="A66" s="10"/>
      <c r="B66" s="2"/>
      <c r="C66" s="2"/>
      <c r="D66" s="2"/>
      <c r="E66" s="2"/>
      <c r="F66" s="2"/>
      <c r="G66" s="2"/>
      <c r="H66" s="10"/>
      <c r="I66" s="2"/>
      <c r="J66" s="2"/>
      <c r="K66" s="2"/>
      <c r="L66" s="2"/>
      <c r="M66" s="2"/>
      <c r="N66" s="2"/>
      <c r="O66" s="2"/>
      <c r="P66" s="2"/>
      <c r="Q66" s="2"/>
      <c r="Y66" s="3"/>
      <c r="Z66" s="3"/>
      <c r="AA66" s="3"/>
      <c r="AB66" s="2"/>
      <c r="AC66" s="2"/>
      <c r="AD66" s="2"/>
      <c r="AE66" s="2"/>
      <c r="AF66" s="2"/>
      <c r="AG66" s="2"/>
      <c r="AH66" s="2"/>
    </row>
    <row r="67" spans="1:34" s="1" customFormat="1" hidden="1">
      <c r="A67" s="10"/>
      <c r="B67" s="2"/>
      <c r="C67" s="2"/>
      <c r="D67" s="2"/>
      <c r="E67" s="2"/>
      <c r="F67" s="2"/>
      <c r="G67" s="2"/>
      <c r="H67" s="10"/>
      <c r="I67" s="2"/>
      <c r="J67" s="2"/>
      <c r="K67" s="2"/>
      <c r="L67" s="2"/>
      <c r="M67" s="2"/>
      <c r="N67" s="2"/>
      <c r="O67" s="2"/>
      <c r="P67" s="2"/>
      <c r="Q67" s="2"/>
      <c r="Y67" s="3"/>
      <c r="Z67" s="3"/>
      <c r="AA67" s="3"/>
      <c r="AB67" s="2"/>
      <c r="AC67" s="2"/>
      <c r="AD67" s="2"/>
      <c r="AE67" s="2"/>
      <c r="AF67" s="2"/>
      <c r="AG67" s="2"/>
      <c r="AH67" s="2"/>
    </row>
    <row r="68" spans="1:34" s="1" customFormat="1" hidden="1">
      <c r="A68" s="10"/>
      <c r="B68" s="2"/>
      <c r="C68" s="2"/>
      <c r="D68" s="2"/>
      <c r="E68" s="2"/>
      <c r="F68" s="2"/>
      <c r="G68" s="2"/>
      <c r="H68" s="10"/>
      <c r="I68" s="2"/>
      <c r="J68" s="2"/>
      <c r="K68" s="2"/>
      <c r="L68" s="2"/>
      <c r="M68" s="2"/>
      <c r="N68" s="2"/>
      <c r="O68" s="2"/>
      <c r="P68" s="2"/>
      <c r="Q68" s="2"/>
      <c r="Y68" s="3"/>
      <c r="Z68" s="3"/>
      <c r="AA68" s="3"/>
      <c r="AB68" s="2"/>
      <c r="AC68" s="2"/>
      <c r="AD68" s="2"/>
      <c r="AE68" s="2"/>
      <c r="AF68" s="2"/>
      <c r="AG68" s="2"/>
      <c r="AH68" s="2"/>
    </row>
    <row r="69" spans="1:34" s="1" customFormat="1" hidden="1">
      <c r="A69" s="10"/>
      <c r="B69" s="2"/>
      <c r="C69" s="2"/>
      <c r="D69" s="2"/>
      <c r="E69" s="2"/>
      <c r="F69" s="2"/>
      <c r="G69" s="2"/>
      <c r="H69" s="10"/>
      <c r="I69" s="2"/>
      <c r="J69" s="2"/>
      <c r="K69" s="2"/>
      <c r="L69" s="2"/>
      <c r="M69" s="2"/>
      <c r="N69" s="2"/>
      <c r="O69" s="2"/>
      <c r="P69" s="2"/>
      <c r="Q69" s="2"/>
      <c r="Y69" s="3"/>
      <c r="Z69" s="3"/>
      <c r="AA69" s="3"/>
      <c r="AB69" s="2"/>
      <c r="AC69" s="2"/>
      <c r="AD69" s="2"/>
      <c r="AE69" s="2"/>
      <c r="AF69" s="2"/>
      <c r="AG69" s="2"/>
      <c r="AH69" s="2"/>
    </row>
    <row r="70" spans="1:34" s="1" customFormat="1" hidden="1">
      <c r="A70" s="10"/>
      <c r="B70" s="2"/>
      <c r="C70" s="2"/>
      <c r="D70" s="2"/>
      <c r="E70" s="2"/>
      <c r="F70" s="2"/>
      <c r="G70" s="2"/>
      <c r="H70" s="10"/>
      <c r="I70" s="2"/>
      <c r="J70" s="2"/>
      <c r="K70" s="2"/>
      <c r="L70" s="2"/>
      <c r="M70" s="2"/>
      <c r="N70" s="2"/>
      <c r="O70" s="2"/>
      <c r="P70" s="2"/>
      <c r="Q70" s="2"/>
      <c r="Y70" s="3"/>
      <c r="Z70" s="3"/>
      <c r="AA70" s="3"/>
      <c r="AB70" s="2"/>
      <c r="AC70" s="2"/>
      <c r="AD70" s="2"/>
      <c r="AE70" s="2"/>
      <c r="AF70" s="2"/>
      <c r="AG70" s="2"/>
      <c r="AH70" s="2"/>
    </row>
    <row r="71" spans="1:34" s="1" customFormat="1" hidden="1">
      <c r="A71" s="10"/>
      <c r="B71" s="2"/>
      <c r="C71" s="2"/>
      <c r="D71" s="2"/>
      <c r="E71" s="2"/>
      <c r="F71" s="2"/>
      <c r="G71" s="2"/>
      <c r="H71" s="10"/>
      <c r="I71" s="2"/>
      <c r="J71" s="2"/>
      <c r="K71" s="2"/>
      <c r="L71" s="2"/>
      <c r="M71" s="2"/>
      <c r="N71" s="2"/>
      <c r="O71" s="2"/>
      <c r="P71" s="2"/>
      <c r="Q71" s="2"/>
      <c r="Y71" s="3"/>
      <c r="Z71" s="3"/>
      <c r="AA71" s="3"/>
      <c r="AB71" s="2"/>
      <c r="AC71" s="2"/>
      <c r="AD71" s="2"/>
      <c r="AE71" s="2"/>
      <c r="AF71" s="2"/>
      <c r="AG71" s="2"/>
      <c r="AH71" s="2"/>
    </row>
    <row r="72" spans="1:34" s="1" customFormat="1" hidden="1">
      <c r="A72" s="10"/>
      <c r="B72" s="2"/>
      <c r="C72" s="2"/>
      <c r="D72" s="2"/>
      <c r="E72" s="2"/>
      <c r="F72" s="2"/>
      <c r="G72" s="2"/>
      <c r="H72" s="10"/>
      <c r="I72" s="2"/>
      <c r="J72" s="2"/>
      <c r="K72" s="2"/>
      <c r="L72" s="2"/>
      <c r="M72" s="2"/>
      <c r="N72" s="2"/>
      <c r="O72" s="2"/>
      <c r="P72" s="2"/>
      <c r="Q72" s="2"/>
      <c r="Y72" s="3"/>
      <c r="Z72" s="3"/>
      <c r="AA72" s="3"/>
      <c r="AB72" s="2"/>
      <c r="AC72" s="2"/>
      <c r="AD72" s="2"/>
      <c r="AE72" s="2"/>
      <c r="AF72" s="2"/>
      <c r="AG72" s="2"/>
      <c r="AH72" s="2"/>
    </row>
    <row r="73" spans="1:34" s="1" customFormat="1" hidden="1">
      <c r="A73" s="10"/>
      <c r="B73" s="2"/>
      <c r="C73" s="2"/>
      <c r="D73" s="2"/>
      <c r="E73" s="2"/>
      <c r="F73" s="2"/>
      <c r="G73" s="2"/>
      <c r="H73" s="10"/>
      <c r="I73" s="2"/>
      <c r="J73" s="2"/>
      <c r="K73" s="2"/>
      <c r="L73" s="2"/>
      <c r="M73" s="2"/>
      <c r="N73" s="2"/>
      <c r="O73" s="2"/>
      <c r="P73" s="2"/>
      <c r="Q73" s="2"/>
      <c r="Y73" s="3"/>
      <c r="Z73" s="3"/>
      <c r="AA73" s="3"/>
      <c r="AB73" s="2"/>
      <c r="AC73" s="2"/>
      <c r="AD73" s="2"/>
      <c r="AE73" s="2"/>
      <c r="AF73" s="2"/>
      <c r="AG73" s="2"/>
      <c r="AH73" s="2"/>
    </row>
    <row r="74" spans="1:34" s="1" customFormat="1" hidden="1">
      <c r="A74" s="10"/>
      <c r="B74" s="2"/>
      <c r="C74" s="2"/>
      <c r="D74" s="2"/>
      <c r="E74" s="2"/>
      <c r="F74" s="2"/>
      <c r="G74" s="2"/>
      <c r="H74" s="10"/>
      <c r="I74" s="2"/>
      <c r="J74" s="2"/>
      <c r="K74" s="2"/>
      <c r="L74" s="2"/>
      <c r="M74" s="2"/>
      <c r="N74" s="2"/>
      <c r="O74" s="2"/>
      <c r="P74" s="2"/>
      <c r="Q74" s="2"/>
      <c r="Y74" s="3"/>
      <c r="Z74" s="3"/>
      <c r="AA74" s="3"/>
      <c r="AB74" s="2"/>
      <c r="AC74" s="2"/>
      <c r="AD74" s="2"/>
      <c r="AE74" s="2"/>
      <c r="AF74" s="2"/>
      <c r="AG74" s="2"/>
      <c r="AH74" s="2"/>
    </row>
    <row r="75" spans="1:34" s="1" customFormat="1" hidden="1">
      <c r="A75" s="10"/>
      <c r="B75" s="2"/>
      <c r="C75" s="2"/>
      <c r="D75" s="2"/>
      <c r="E75" s="2"/>
      <c r="F75" s="2"/>
      <c r="G75" s="2"/>
      <c r="H75" s="10"/>
      <c r="I75" s="2"/>
      <c r="J75" s="2"/>
      <c r="K75" s="2"/>
      <c r="L75" s="2"/>
      <c r="M75" s="2"/>
      <c r="N75" s="2"/>
      <c r="O75" s="2"/>
      <c r="P75" s="2"/>
      <c r="Q75" s="2"/>
      <c r="Y75" s="3"/>
      <c r="Z75" s="3"/>
      <c r="AA75" s="3"/>
      <c r="AB75" s="2"/>
      <c r="AC75" s="2"/>
      <c r="AD75" s="2"/>
      <c r="AE75" s="2"/>
      <c r="AF75" s="2"/>
      <c r="AG75" s="2"/>
      <c r="AH75" s="2"/>
    </row>
    <row r="76" spans="1:34" s="1" customFormat="1" hidden="1">
      <c r="A76" s="10"/>
      <c r="B76" s="2"/>
      <c r="C76" s="2"/>
      <c r="D76" s="2"/>
      <c r="E76" s="2"/>
      <c r="F76" s="2"/>
      <c r="G76" s="2"/>
      <c r="H76" s="10"/>
      <c r="I76" s="2"/>
      <c r="J76" s="2"/>
      <c r="K76" s="2"/>
      <c r="L76" s="2"/>
      <c r="M76" s="2"/>
      <c r="N76" s="2"/>
      <c r="O76" s="2"/>
      <c r="P76" s="2"/>
      <c r="Q76" s="2"/>
      <c r="Y76" s="3"/>
      <c r="Z76" s="3"/>
      <c r="AA76" s="3"/>
      <c r="AB76" s="2"/>
      <c r="AC76" s="2"/>
      <c r="AD76" s="2"/>
      <c r="AE76" s="2"/>
      <c r="AF76" s="2"/>
      <c r="AG76" s="2"/>
      <c r="AH76" s="2"/>
    </row>
    <row r="77" spans="1:34" s="1" customFormat="1" hidden="1">
      <c r="A77" s="10"/>
      <c r="B77" s="2"/>
      <c r="C77" s="2"/>
      <c r="D77" s="2"/>
      <c r="E77" s="2"/>
      <c r="F77" s="2"/>
      <c r="G77" s="2"/>
      <c r="H77" s="10"/>
      <c r="I77" s="2"/>
      <c r="J77" s="2"/>
      <c r="K77" s="2"/>
      <c r="L77" s="2"/>
      <c r="M77" s="2"/>
      <c r="N77" s="2"/>
      <c r="O77" s="2"/>
      <c r="P77" s="2"/>
      <c r="Q77" s="2"/>
      <c r="Y77" s="3"/>
      <c r="Z77" s="3"/>
      <c r="AA77" s="3"/>
      <c r="AB77" s="2"/>
      <c r="AC77" s="2"/>
      <c r="AD77" s="2"/>
      <c r="AE77" s="2"/>
      <c r="AF77" s="2"/>
      <c r="AG77" s="2"/>
      <c r="AH77" s="2"/>
    </row>
    <row r="78" spans="1:34" s="1" customFormat="1" hidden="1">
      <c r="A78" s="10"/>
      <c r="B78" s="2"/>
      <c r="C78" s="2"/>
      <c r="D78" s="2"/>
      <c r="E78" s="2"/>
      <c r="F78" s="2"/>
      <c r="G78" s="2"/>
      <c r="H78" s="10"/>
      <c r="I78" s="2"/>
      <c r="J78" s="2"/>
      <c r="K78" s="2"/>
      <c r="L78" s="2"/>
      <c r="M78" s="2"/>
      <c r="N78" s="2"/>
      <c r="O78" s="2"/>
      <c r="P78" s="2"/>
      <c r="Q78" s="2"/>
      <c r="Y78" s="3"/>
      <c r="Z78" s="3"/>
      <c r="AA78" s="3"/>
      <c r="AB78" s="2"/>
      <c r="AC78" s="2"/>
      <c r="AD78" s="2"/>
      <c r="AE78" s="2"/>
      <c r="AF78" s="2"/>
      <c r="AG78" s="2"/>
      <c r="AH78" s="2"/>
    </row>
    <row r="79" spans="1:34" s="1" customFormat="1" hidden="1">
      <c r="A79" s="10"/>
      <c r="B79" s="2"/>
      <c r="C79" s="2"/>
      <c r="D79" s="2"/>
      <c r="E79" s="2"/>
      <c r="F79" s="2"/>
      <c r="G79" s="2"/>
      <c r="H79" s="10"/>
      <c r="I79" s="2"/>
      <c r="J79" s="2"/>
      <c r="K79" s="2"/>
      <c r="L79" s="2"/>
      <c r="M79" s="2"/>
      <c r="N79" s="2"/>
      <c r="O79" s="2"/>
      <c r="P79" s="2"/>
      <c r="Q79" s="2"/>
      <c r="Y79" s="3"/>
      <c r="Z79" s="3"/>
      <c r="AA79" s="3"/>
      <c r="AB79" s="2"/>
      <c r="AC79" s="2"/>
      <c r="AD79" s="2"/>
      <c r="AE79" s="2"/>
      <c r="AF79" s="2"/>
      <c r="AG79" s="2"/>
      <c r="AH79" s="2"/>
    </row>
    <row r="80" spans="1:34" s="1" customFormat="1" hidden="1">
      <c r="A80" s="10"/>
      <c r="B80" s="2"/>
      <c r="C80" s="2"/>
      <c r="D80" s="2"/>
      <c r="E80" s="2"/>
      <c r="F80" s="2"/>
      <c r="G80" s="2"/>
      <c r="H80" s="10"/>
      <c r="I80" s="2"/>
      <c r="J80" s="2"/>
      <c r="K80" s="2"/>
      <c r="L80" s="2"/>
      <c r="M80" s="2"/>
      <c r="N80" s="2"/>
      <c r="O80" s="2"/>
      <c r="P80" s="2"/>
      <c r="Q80" s="2"/>
      <c r="Y80" s="3"/>
      <c r="Z80" s="3"/>
      <c r="AA80" s="3"/>
      <c r="AB80" s="2"/>
      <c r="AC80" s="2"/>
      <c r="AD80" s="2"/>
      <c r="AE80" s="2"/>
      <c r="AF80" s="2"/>
      <c r="AG80" s="2"/>
      <c r="AH80" s="2"/>
    </row>
    <row r="81" spans="1:34" s="1" customFormat="1" hidden="1">
      <c r="A81" s="10"/>
      <c r="B81" s="2"/>
      <c r="C81" s="2"/>
      <c r="D81" s="2"/>
      <c r="E81" s="2"/>
      <c r="F81" s="2"/>
      <c r="G81" s="2"/>
      <c r="H81" s="10"/>
      <c r="I81" s="2"/>
      <c r="J81" s="2"/>
      <c r="K81" s="2"/>
      <c r="L81" s="2"/>
      <c r="M81" s="2"/>
      <c r="N81" s="2"/>
      <c r="O81" s="2"/>
      <c r="P81" s="2"/>
      <c r="Q81" s="2"/>
      <c r="Y81" s="3"/>
      <c r="Z81" s="3"/>
      <c r="AA81" s="3"/>
      <c r="AB81" s="2"/>
      <c r="AC81" s="2"/>
      <c r="AD81" s="2"/>
      <c r="AE81" s="2"/>
      <c r="AF81" s="2"/>
      <c r="AG81" s="2"/>
      <c r="AH81" s="2"/>
    </row>
    <row r="82" spans="1:34" s="1" customFormat="1" hidden="1">
      <c r="A82" s="10"/>
      <c r="B82" s="2"/>
      <c r="C82" s="2"/>
      <c r="D82" s="2"/>
      <c r="E82" s="2"/>
      <c r="F82" s="2"/>
      <c r="G82" s="2"/>
      <c r="H82" s="10"/>
      <c r="I82" s="2"/>
      <c r="J82" s="2"/>
      <c r="K82" s="2"/>
      <c r="L82" s="2"/>
      <c r="M82" s="2"/>
      <c r="N82" s="2"/>
      <c r="O82" s="2"/>
      <c r="P82" s="2"/>
      <c r="Q82" s="2"/>
      <c r="Y82" s="3"/>
      <c r="Z82" s="3"/>
      <c r="AA82" s="3"/>
      <c r="AB82" s="2"/>
      <c r="AC82" s="2"/>
      <c r="AD82" s="2"/>
      <c r="AE82" s="2"/>
      <c r="AF82" s="2"/>
      <c r="AG82" s="2"/>
      <c r="AH82" s="2"/>
    </row>
    <row r="83" spans="1:34" s="1" customFormat="1" hidden="1">
      <c r="A83" s="10"/>
      <c r="B83" s="2"/>
      <c r="C83" s="2"/>
      <c r="D83" s="2"/>
      <c r="E83" s="2"/>
      <c r="F83" s="2"/>
      <c r="G83" s="2"/>
      <c r="H83" s="10"/>
      <c r="I83" s="2"/>
      <c r="J83" s="2"/>
      <c r="K83" s="2"/>
      <c r="L83" s="2"/>
      <c r="M83" s="2"/>
      <c r="N83" s="2"/>
      <c r="O83" s="2"/>
      <c r="P83" s="2"/>
      <c r="Q83" s="2"/>
      <c r="Y83" s="3"/>
      <c r="Z83" s="3"/>
      <c r="AA83" s="3"/>
      <c r="AB83" s="2"/>
      <c r="AC83" s="2"/>
      <c r="AD83" s="2"/>
      <c r="AE83" s="2"/>
      <c r="AF83" s="2"/>
      <c r="AG83" s="2"/>
      <c r="AH83" s="2"/>
    </row>
    <row r="84" spans="1:34" s="1" customFormat="1" hidden="1">
      <c r="A84" s="10"/>
      <c r="B84" s="2"/>
      <c r="C84" s="2"/>
      <c r="D84" s="2"/>
      <c r="E84" s="2"/>
      <c r="F84" s="2"/>
      <c r="G84" s="2"/>
      <c r="H84" s="10"/>
      <c r="I84" s="2"/>
      <c r="J84" s="2"/>
      <c r="K84" s="2"/>
      <c r="L84" s="2"/>
      <c r="M84" s="2"/>
      <c r="N84" s="2"/>
      <c r="O84" s="2"/>
      <c r="P84" s="2"/>
      <c r="Q84" s="2"/>
      <c r="Y84" s="3"/>
      <c r="Z84" s="3"/>
      <c r="AA84" s="3"/>
      <c r="AB84" s="2"/>
      <c r="AC84" s="2"/>
      <c r="AD84" s="2"/>
      <c r="AE84" s="2"/>
      <c r="AF84" s="2"/>
      <c r="AG84" s="2"/>
      <c r="AH84" s="2"/>
    </row>
    <row r="85" spans="1:34" s="1" customFormat="1" hidden="1">
      <c r="A85" s="10"/>
      <c r="B85" s="2"/>
      <c r="C85" s="2"/>
      <c r="D85" s="2"/>
      <c r="E85" s="2"/>
      <c r="F85" s="2"/>
      <c r="G85" s="2"/>
      <c r="H85" s="10"/>
      <c r="I85" s="2"/>
      <c r="J85" s="2"/>
      <c r="K85" s="2"/>
      <c r="L85" s="2"/>
      <c r="M85" s="2"/>
      <c r="N85" s="2"/>
      <c r="O85" s="2"/>
      <c r="P85" s="2"/>
      <c r="Q85" s="2"/>
      <c r="Y85" s="3"/>
      <c r="Z85" s="3"/>
      <c r="AA85" s="3"/>
      <c r="AB85" s="2"/>
      <c r="AC85" s="2"/>
      <c r="AD85" s="2"/>
      <c r="AE85" s="2"/>
      <c r="AF85" s="2"/>
      <c r="AG85" s="2"/>
      <c r="AH85" s="2"/>
    </row>
    <row r="86" spans="1:34" s="1" customFormat="1" hidden="1">
      <c r="A86" s="10"/>
      <c r="B86" s="2"/>
      <c r="C86" s="2"/>
      <c r="D86" s="2"/>
      <c r="E86" s="2"/>
      <c r="F86" s="2"/>
      <c r="G86" s="2"/>
      <c r="H86" s="10"/>
      <c r="I86" s="2"/>
      <c r="J86" s="2"/>
      <c r="K86" s="2"/>
      <c r="L86" s="2"/>
      <c r="M86" s="2"/>
      <c r="N86" s="2"/>
      <c r="O86" s="2"/>
      <c r="P86" s="2"/>
      <c r="Q86" s="2"/>
      <c r="Y86" s="3"/>
      <c r="Z86" s="3"/>
      <c r="AA86" s="3"/>
      <c r="AB86" s="2"/>
      <c r="AC86" s="2"/>
      <c r="AD86" s="2"/>
      <c r="AE86" s="2"/>
      <c r="AF86" s="2"/>
      <c r="AG86" s="2"/>
      <c r="AH86" s="2"/>
    </row>
    <row r="87" spans="1:34" s="1" customFormat="1" hidden="1">
      <c r="A87" s="10"/>
      <c r="B87" s="2"/>
      <c r="C87" s="2"/>
      <c r="D87" s="2"/>
      <c r="E87" s="2"/>
      <c r="F87" s="2"/>
      <c r="G87" s="2"/>
      <c r="H87" s="10"/>
      <c r="I87" s="2"/>
      <c r="J87" s="2"/>
      <c r="K87" s="2"/>
      <c r="L87" s="2"/>
      <c r="M87" s="2"/>
      <c r="N87" s="2"/>
      <c r="O87" s="2"/>
      <c r="P87" s="2"/>
      <c r="Q87" s="2"/>
      <c r="Y87" s="3"/>
      <c r="Z87" s="3"/>
      <c r="AA87" s="3"/>
      <c r="AB87" s="2"/>
      <c r="AC87" s="2"/>
      <c r="AD87" s="2"/>
      <c r="AE87" s="2"/>
      <c r="AF87" s="2"/>
      <c r="AG87" s="2"/>
      <c r="AH87" s="2"/>
    </row>
    <row r="88" spans="1:34" s="1" customFormat="1" hidden="1">
      <c r="A88" s="10"/>
      <c r="B88" s="2"/>
      <c r="C88" s="2"/>
      <c r="D88" s="2"/>
      <c r="E88" s="2"/>
      <c r="F88" s="2"/>
      <c r="G88" s="2"/>
      <c r="H88" s="10"/>
      <c r="I88" s="2"/>
      <c r="J88" s="2"/>
      <c r="K88" s="2"/>
      <c r="L88" s="2"/>
      <c r="M88" s="2"/>
      <c r="N88" s="2"/>
      <c r="O88" s="2"/>
      <c r="P88" s="2"/>
      <c r="Q88" s="2"/>
      <c r="Y88" s="3"/>
      <c r="Z88" s="3"/>
      <c r="AA88" s="3"/>
      <c r="AB88" s="2"/>
      <c r="AC88" s="2"/>
      <c r="AD88" s="2"/>
      <c r="AE88" s="2"/>
      <c r="AF88" s="2"/>
      <c r="AG88" s="2"/>
      <c r="AH88" s="2"/>
    </row>
    <row r="89" spans="1:34" s="1" customFormat="1" hidden="1">
      <c r="A89" s="10"/>
      <c r="B89" s="2"/>
      <c r="C89" s="2"/>
      <c r="D89" s="2"/>
      <c r="E89" s="2"/>
      <c r="F89" s="2"/>
      <c r="G89" s="2"/>
      <c r="H89" s="10"/>
      <c r="I89" s="2"/>
      <c r="J89" s="2"/>
      <c r="K89" s="2"/>
      <c r="L89" s="2"/>
      <c r="M89" s="2"/>
      <c r="N89" s="2"/>
      <c r="O89" s="2"/>
      <c r="P89" s="2"/>
      <c r="Q89" s="2"/>
      <c r="Y89" s="3"/>
      <c r="Z89" s="3"/>
      <c r="AA89" s="3"/>
      <c r="AB89" s="2"/>
      <c r="AC89" s="2"/>
      <c r="AD89" s="2"/>
      <c r="AE89" s="2"/>
      <c r="AF89" s="2"/>
      <c r="AG89" s="2"/>
      <c r="AH89" s="2"/>
    </row>
    <row r="90" spans="1:34" s="1" customFormat="1" hidden="1">
      <c r="A90" s="10"/>
      <c r="B90" s="2"/>
      <c r="C90" s="2"/>
      <c r="D90" s="2"/>
      <c r="E90" s="2"/>
      <c r="F90" s="2"/>
      <c r="G90" s="2"/>
      <c r="H90" s="10"/>
      <c r="I90" s="2"/>
      <c r="J90" s="2"/>
      <c r="K90" s="2"/>
      <c r="L90" s="2"/>
      <c r="M90" s="2"/>
      <c r="N90" s="2"/>
      <c r="O90" s="2"/>
      <c r="P90" s="2"/>
      <c r="Q90" s="2"/>
      <c r="Y90" s="3"/>
      <c r="Z90" s="3"/>
      <c r="AA90" s="3"/>
      <c r="AB90" s="2"/>
      <c r="AC90" s="2"/>
      <c r="AD90" s="2"/>
      <c r="AE90" s="2"/>
      <c r="AF90" s="2"/>
      <c r="AG90" s="2"/>
      <c r="AH90" s="2"/>
    </row>
    <row r="91" spans="1:34" s="1" customFormat="1" hidden="1">
      <c r="A91" s="10"/>
      <c r="B91" s="2"/>
      <c r="C91" s="2"/>
      <c r="D91" s="2"/>
      <c r="E91" s="2"/>
      <c r="F91" s="2"/>
      <c r="G91" s="2"/>
      <c r="H91" s="10"/>
      <c r="I91" s="2"/>
      <c r="J91" s="2"/>
      <c r="K91" s="2"/>
      <c r="L91" s="2"/>
      <c r="M91" s="2"/>
      <c r="N91" s="2"/>
      <c r="O91" s="2"/>
      <c r="P91" s="2"/>
      <c r="Q91" s="2"/>
      <c r="Y91" s="3"/>
      <c r="Z91" s="3"/>
      <c r="AA91" s="3"/>
      <c r="AB91" s="2"/>
      <c r="AC91" s="2"/>
      <c r="AD91" s="2"/>
      <c r="AE91" s="2"/>
      <c r="AF91" s="2"/>
      <c r="AG91" s="2"/>
      <c r="AH91" s="2"/>
    </row>
    <row r="92" spans="1:34" s="1" customFormat="1" hidden="1">
      <c r="A92" s="10"/>
      <c r="B92" s="2"/>
      <c r="C92" s="2"/>
      <c r="D92" s="2"/>
      <c r="E92" s="2"/>
      <c r="F92" s="2"/>
      <c r="G92" s="2"/>
      <c r="H92" s="10"/>
      <c r="I92" s="2"/>
      <c r="J92" s="2"/>
      <c r="K92" s="2"/>
      <c r="L92" s="2"/>
      <c r="M92" s="2"/>
      <c r="N92" s="2"/>
      <c r="O92" s="2"/>
      <c r="P92" s="2"/>
      <c r="Q92" s="2"/>
      <c r="Y92" s="3"/>
      <c r="Z92" s="3"/>
      <c r="AA92" s="3"/>
      <c r="AB92" s="2"/>
      <c r="AC92" s="2"/>
      <c r="AD92" s="2"/>
      <c r="AE92" s="2"/>
      <c r="AF92" s="2"/>
      <c r="AG92" s="2"/>
      <c r="AH92" s="2"/>
    </row>
    <row r="93" spans="1:34" s="1" customFormat="1" hidden="1">
      <c r="A93" s="10"/>
      <c r="B93" s="2"/>
      <c r="C93" s="2"/>
      <c r="D93" s="2"/>
      <c r="E93" s="2"/>
      <c r="F93" s="2"/>
      <c r="G93" s="2"/>
      <c r="H93" s="10"/>
      <c r="I93" s="2"/>
      <c r="J93" s="2"/>
      <c r="K93" s="2"/>
      <c r="L93" s="2"/>
      <c r="M93" s="2"/>
      <c r="N93" s="2"/>
      <c r="O93" s="2"/>
      <c r="P93" s="2"/>
      <c r="Q93" s="2"/>
      <c r="Y93" s="3"/>
      <c r="Z93" s="3"/>
      <c r="AA93" s="3"/>
      <c r="AB93" s="2"/>
      <c r="AC93" s="2"/>
      <c r="AD93" s="2"/>
      <c r="AE93" s="2"/>
      <c r="AF93" s="2"/>
      <c r="AG93" s="2"/>
      <c r="AH93" s="2"/>
    </row>
    <row r="94" spans="1:34" s="1" customFormat="1" hidden="1">
      <c r="A94" s="10"/>
      <c r="B94" s="2"/>
      <c r="C94" s="2"/>
      <c r="D94" s="2"/>
      <c r="E94" s="2"/>
      <c r="F94" s="2"/>
      <c r="G94" s="2"/>
      <c r="H94" s="10"/>
      <c r="I94" s="2"/>
      <c r="J94" s="2"/>
      <c r="K94" s="2"/>
      <c r="L94" s="2"/>
      <c r="M94" s="2"/>
      <c r="N94" s="2"/>
      <c r="O94" s="2"/>
      <c r="P94" s="2"/>
      <c r="Q94" s="2"/>
      <c r="Y94" s="3"/>
      <c r="Z94" s="3"/>
      <c r="AA94" s="3"/>
      <c r="AB94" s="2"/>
      <c r="AC94" s="2"/>
      <c r="AD94" s="2"/>
      <c r="AE94" s="2"/>
      <c r="AF94" s="2"/>
      <c r="AG94" s="2"/>
      <c r="AH94" s="2"/>
    </row>
    <row r="95" spans="1:34" s="1" customFormat="1" hidden="1">
      <c r="A95" s="10"/>
      <c r="B95" s="2"/>
      <c r="C95" s="2"/>
      <c r="D95" s="2"/>
      <c r="E95" s="2"/>
      <c r="F95" s="2"/>
      <c r="G95" s="2"/>
      <c r="H95" s="10"/>
      <c r="I95" s="2"/>
      <c r="J95" s="2"/>
      <c r="K95" s="2"/>
      <c r="L95" s="2"/>
      <c r="M95" s="2"/>
      <c r="N95" s="2"/>
      <c r="O95" s="2"/>
      <c r="P95" s="2"/>
      <c r="Q95" s="2"/>
      <c r="Y95" s="3"/>
      <c r="Z95" s="3"/>
      <c r="AA95" s="3"/>
      <c r="AB95" s="2"/>
      <c r="AC95" s="2"/>
      <c r="AD95" s="2"/>
      <c r="AE95" s="2"/>
      <c r="AF95" s="2"/>
      <c r="AG95" s="2"/>
      <c r="AH95" s="2"/>
    </row>
    <row r="96" spans="1:34" s="1" customFormat="1" hidden="1">
      <c r="A96" s="10"/>
      <c r="B96" s="2"/>
      <c r="C96" s="2"/>
      <c r="D96" s="2"/>
      <c r="E96" s="2"/>
      <c r="F96" s="2"/>
      <c r="G96" s="2"/>
      <c r="H96" s="10"/>
      <c r="I96" s="2"/>
      <c r="J96" s="2"/>
      <c r="K96" s="2"/>
      <c r="L96" s="2"/>
      <c r="M96" s="2"/>
      <c r="N96" s="2"/>
      <c r="O96" s="2"/>
      <c r="P96" s="2"/>
      <c r="Q96" s="2"/>
      <c r="Y96" s="3"/>
      <c r="Z96" s="3"/>
      <c r="AA96" s="3"/>
      <c r="AB96" s="2"/>
      <c r="AC96" s="2"/>
      <c r="AD96" s="2"/>
      <c r="AE96" s="2"/>
      <c r="AF96" s="2"/>
      <c r="AG96" s="2"/>
      <c r="AH96" s="2"/>
    </row>
    <row r="97" spans="1:34" s="1" customFormat="1" hidden="1">
      <c r="A97" s="10"/>
      <c r="B97" s="2"/>
      <c r="C97" s="2"/>
      <c r="D97" s="2"/>
      <c r="E97" s="2"/>
      <c r="F97" s="2"/>
      <c r="G97" s="2"/>
      <c r="H97" s="10"/>
      <c r="I97" s="2"/>
      <c r="J97" s="2"/>
      <c r="K97" s="2"/>
      <c r="L97" s="2"/>
      <c r="M97" s="2"/>
      <c r="N97" s="2"/>
      <c r="O97" s="2"/>
      <c r="P97" s="2"/>
      <c r="Q97" s="2"/>
      <c r="Y97" s="3"/>
      <c r="Z97" s="3"/>
      <c r="AA97" s="3"/>
      <c r="AB97" s="2"/>
      <c r="AC97" s="2"/>
      <c r="AD97" s="2"/>
      <c r="AE97" s="2"/>
      <c r="AF97" s="2"/>
      <c r="AG97" s="2"/>
      <c r="AH97" s="2"/>
    </row>
    <row r="98" spans="1:34" s="1" customFormat="1" hidden="1">
      <c r="A98" s="10"/>
      <c r="B98" s="2"/>
      <c r="C98" s="2"/>
      <c r="D98" s="2"/>
      <c r="E98" s="2"/>
      <c r="F98" s="2"/>
      <c r="G98" s="2"/>
      <c r="H98" s="10"/>
      <c r="I98" s="2"/>
      <c r="J98" s="2"/>
      <c r="K98" s="2"/>
      <c r="L98" s="2"/>
      <c r="M98" s="2"/>
      <c r="N98" s="2"/>
      <c r="O98" s="2"/>
      <c r="P98" s="2"/>
      <c r="Q98" s="2"/>
      <c r="Y98" s="3"/>
      <c r="Z98" s="3"/>
      <c r="AA98" s="3"/>
      <c r="AB98" s="2"/>
      <c r="AC98" s="2"/>
      <c r="AD98" s="2"/>
      <c r="AE98" s="2"/>
      <c r="AF98" s="2"/>
      <c r="AG98" s="2"/>
      <c r="AH98" s="2"/>
    </row>
    <row r="99" spans="1:34" s="1" customFormat="1" hidden="1">
      <c r="A99" s="10"/>
      <c r="B99" s="2"/>
      <c r="C99" s="2"/>
      <c r="D99" s="2"/>
      <c r="E99" s="2"/>
      <c r="F99" s="2"/>
      <c r="G99" s="2"/>
      <c r="H99" s="10"/>
      <c r="I99" s="2"/>
      <c r="J99" s="2"/>
      <c r="K99" s="2"/>
      <c r="L99" s="2"/>
      <c r="M99" s="2"/>
      <c r="N99" s="2"/>
      <c r="O99" s="2"/>
      <c r="P99" s="2"/>
      <c r="Q99" s="2"/>
      <c r="Y99" s="3"/>
      <c r="Z99" s="3"/>
      <c r="AA99" s="3"/>
      <c r="AB99" s="2"/>
      <c r="AC99" s="2"/>
      <c r="AD99" s="2"/>
      <c r="AE99" s="2"/>
      <c r="AF99" s="2"/>
      <c r="AG99" s="2"/>
      <c r="AH99" s="2"/>
    </row>
    <row r="100" spans="1:34" s="1" customFormat="1" hidden="1">
      <c r="A100" s="10"/>
      <c r="B100" s="2"/>
      <c r="C100" s="2"/>
      <c r="D100" s="2"/>
      <c r="E100" s="2"/>
      <c r="F100" s="2"/>
      <c r="G100" s="2"/>
      <c r="H100" s="10"/>
      <c r="I100" s="2"/>
      <c r="J100" s="2"/>
      <c r="K100" s="2"/>
      <c r="L100" s="2"/>
      <c r="M100" s="2"/>
      <c r="N100" s="2"/>
      <c r="O100" s="2"/>
      <c r="P100" s="2"/>
      <c r="Q100" s="2"/>
      <c r="Y100" s="3"/>
      <c r="Z100" s="3"/>
      <c r="AA100" s="3"/>
      <c r="AB100" s="2"/>
      <c r="AC100" s="2"/>
      <c r="AD100" s="2"/>
      <c r="AE100" s="2"/>
      <c r="AF100" s="2"/>
      <c r="AG100" s="2"/>
      <c r="AH100" s="2"/>
    </row>
    <row r="101" spans="1:34" s="1" customFormat="1" hidden="1">
      <c r="A101" s="10"/>
      <c r="B101" s="2"/>
      <c r="C101" s="2"/>
      <c r="D101" s="2"/>
      <c r="E101" s="2"/>
      <c r="F101" s="2"/>
      <c r="G101" s="2"/>
      <c r="H101" s="10"/>
      <c r="I101" s="2"/>
      <c r="J101" s="2"/>
      <c r="K101" s="2"/>
      <c r="L101" s="2"/>
      <c r="M101" s="2"/>
      <c r="N101" s="2"/>
      <c r="O101" s="2"/>
      <c r="P101" s="2"/>
      <c r="Q101" s="2"/>
      <c r="Y101" s="3"/>
      <c r="Z101" s="3"/>
      <c r="AA101" s="3"/>
      <c r="AB101" s="2"/>
      <c r="AC101" s="2"/>
      <c r="AD101" s="2"/>
      <c r="AE101" s="2"/>
      <c r="AF101" s="2"/>
      <c r="AG101" s="2"/>
      <c r="AH101" s="2"/>
    </row>
    <row r="102" spans="1:34" s="1" customFormat="1" hidden="1">
      <c r="A102" s="10"/>
      <c r="B102" s="2"/>
      <c r="C102" s="2"/>
      <c r="D102" s="2"/>
      <c r="E102" s="2"/>
      <c r="F102" s="2"/>
      <c r="G102" s="2"/>
      <c r="H102" s="10"/>
      <c r="I102" s="2"/>
      <c r="J102" s="2"/>
      <c r="K102" s="2"/>
      <c r="L102" s="2"/>
      <c r="M102" s="2"/>
      <c r="N102" s="2"/>
      <c r="O102" s="2"/>
      <c r="P102" s="2"/>
      <c r="Q102" s="2"/>
      <c r="Y102" s="3"/>
      <c r="Z102" s="3"/>
      <c r="AA102" s="3"/>
      <c r="AB102" s="2"/>
      <c r="AC102" s="2"/>
      <c r="AD102" s="2"/>
      <c r="AE102" s="2"/>
      <c r="AF102" s="2"/>
      <c r="AG102" s="2"/>
      <c r="AH102" s="2"/>
    </row>
    <row r="103" spans="1:34" s="1" customFormat="1" hidden="1">
      <c r="A103" s="10"/>
      <c r="B103" s="2"/>
      <c r="C103" s="2"/>
      <c r="D103" s="2"/>
      <c r="E103" s="2"/>
      <c r="F103" s="2"/>
      <c r="G103" s="2"/>
      <c r="H103" s="10"/>
      <c r="I103" s="2"/>
      <c r="J103" s="2"/>
      <c r="K103" s="2"/>
      <c r="L103" s="2"/>
      <c r="M103" s="2"/>
      <c r="N103" s="2"/>
      <c r="O103" s="2"/>
      <c r="P103" s="2"/>
      <c r="Q103" s="2"/>
      <c r="Y103" s="3"/>
      <c r="Z103" s="3"/>
      <c r="AA103" s="3"/>
      <c r="AB103" s="2"/>
      <c r="AC103" s="2"/>
      <c r="AD103" s="2"/>
      <c r="AE103" s="2"/>
      <c r="AF103" s="2"/>
      <c r="AG103" s="2"/>
      <c r="AH103" s="2"/>
    </row>
    <row r="104" spans="1:34" s="1" customFormat="1" hidden="1">
      <c r="A104" s="10"/>
      <c r="B104" s="2"/>
      <c r="C104" s="2"/>
      <c r="D104" s="2"/>
      <c r="E104" s="2"/>
      <c r="F104" s="2"/>
      <c r="G104" s="2"/>
      <c r="H104" s="10"/>
      <c r="I104" s="2"/>
      <c r="J104" s="2"/>
      <c r="K104" s="2"/>
      <c r="L104" s="2"/>
      <c r="M104" s="2"/>
      <c r="N104" s="2"/>
      <c r="O104" s="2"/>
      <c r="P104" s="2"/>
      <c r="Q104" s="2"/>
      <c r="Y104" s="3"/>
      <c r="Z104" s="3"/>
      <c r="AA104" s="3"/>
      <c r="AB104" s="2"/>
      <c r="AC104" s="2"/>
      <c r="AD104" s="2"/>
      <c r="AE104" s="2"/>
      <c r="AF104" s="2"/>
      <c r="AG104" s="2"/>
      <c r="AH104" s="2"/>
    </row>
    <row r="105" spans="1:34" s="1" customFormat="1" hidden="1">
      <c r="A105" s="10"/>
      <c r="B105" s="2"/>
      <c r="C105" s="2"/>
      <c r="D105" s="2"/>
      <c r="E105" s="2"/>
      <c r="F105" s="2"/>
      <c r="G105" s="2"/>
      <c r="H105" s="10"/>
      <c r="I105" s="2"/>
      <c r="J105" s="2"/>
      <c r="K105" s="2"/>
      <c r="L105" s="2"/>
      <c r="M105" s="2"/>
      <c r="N105" s="2"/>
      <c r="O105" s="2"/>
      <c r="P105" s="2"/>
      <c r="Q105" s="2"/>
      <c r="Y105" s="3"/>
      <c r="Z105" s="3"/>
      <c r="AA105" s="3"/>
      <c r="AB105" s="2"/>
      <c r="AC105" s="2"/>
      <c r="AD105" s="2"/>
      <c r="AE105" s="2"/>
      <c r="AF105" s="2"/>
      <c r="AG105" s="2"/>
      <c r="AH105" s="2"/>
    </row>
    <row r="106" spans="1:34" s="1" customFormat="1" hidden="1">
      <c r="A106" s="10"/>
      <c r="B106" s="2"/>
      <c r="C106" s="2"/>
      <c r="D106" s="2"/>
      <c r="E106" s="2"/>
      <c r="F106" s="2"/>
      <c r="G106" s="2"/>
      <c r="H106" s="10"/>
      <c r="I106" s="2"/>
      <c r="J106" s="2"/>
      <c r="K106" s="2"/>
      <c r="L106" s="2"/>
      <c r="M106" s="2"/>
      <c r="N106" s="2"/>
      <c r="O106" s="2"/>
      <c r="P106" s="2"/>
      <c r="Q106" s="2"/>
      <c r="Y106" s="3"/>
      <c r="Z106" s="3"/>
      <c r="AA106" s="3"/>
      <c r="AB106" s="2"/>
      <c r="AC106" s="2"/>
      <c r="AD106" s="2"/>
      <c r="AE106" s="2"/>
      <c r="AF106" s="2"/>
      <c r="AG106" s="2"/>
      <c r="AH106" s="2"/>
    </row>
    <row r="107" spans="1:34" s="1" customFormat="1" hidden="1">
      <c r="A107" s="10"/>
      <c r="B107" s="2"/>
      <c r="C107" s="2"/>
      <c r="D107" s="2"/>
      <c r="E107" s="2"/>
      <c r="F107" s="2"/>
      <c r="G107" s="2"/>
      <c r="H107" s="10"/>
      <c r="I107" s="2"/>
      <c r="J107" s="2"/>
      <c r="K107" s="2"/>
      <c r="L107" s="2"/>
      <c r="M107" s="2"/>
      <c r="N107" s="2"/>
      <c r="O107" s="2"/>
      <c r="P107" s="2"/>
      <c r="Q107" s="2"/>
      <c r="Y107" s="3"/>
      <c r="Z107" s="3"/>
      <c r="AA107" s="3"/>
      <c r="AB107" s="2"/>
      <c r="AC107" s="2"/>
      <c r="AD107" s="2"/>
      <c r="AE107" s="2"/>
      <c r="AF107" s="2"/>
      <c r="AG107" s="2"/>
      <c r="AH107" s="2"/>
    </row>
    <row r="108" spans="1:34" s="1" customFormat="1" hidden="1">
      <c r="A108" s="10"/>
      <c r="B108" s="2"/>
      <c r="C108" s="2"/>
      <c r="D108" s="2"/>
      <c r="E108" s="2"/>
      <c r="F108" s="2"/>
      <c r="G108" s="2"/>
      <c r="H108" s="10"/>
      <c r="I108" s="2"/>
      <c r="J108" s="2"/>
      <c r="K108" s="2"/>
      <c r="L108" s="2"/>
      <c r="M108" s="2"/>
      <c r="N108" s="2"/>
      <c r="O108" s="2"/>
      <c r="P108" s="2"/>
      <c r="Q108" s="2"/>
      <c r="Y108" s="3"/>
      <c r="Z108" s="3"/>
      <c r="AA108" s="3"/>
      <c r="AB108" s="2"/>
      <c r="AC108" s="2"/>
      <c r="AD108" s="2"/>
      <c r="AE108" s="2"/>
      <c r="AF108" s="2"/>
      <c r="AG108" s="2"/>
      <c r="AH108" s="2"/>
    </row>
    <row r="109" spans="1:34" s="1" customFormat="1" hidden="1">
      <c r="A109" s="10"/>
      <c r="B109" s="2"/>
      <c r="C109" s="2"/>
      <c r="D109" s="2"/>
      <c r="E109" s="2"/>
      <c r="F109" s="2"/>
      <c r="G109" s="2"/>
      <c r="H109" s="10"/>
      <c r="I109" s="2"/>
      <c r="J109" s="2"/>
      <c r="K109" s="2"/>
      <c r="L109" s="2"/>
      <c r="M109" s="2"/>
      <c r="N109" s="2"/>
      <c r="O109" s="2"/>
      <c r="P109" s="2"/>
      <c r="Q109" s="2"/>
      <c r="Y109" s="3"/>
      <c r="Z109" s="3"/>
      <c r="AA109" s="3"/>
      <c r="AB109" s="2"/>
      <c r="AC109" s="2"/>
      <c r="AD109" s="2"/>
      <c r="AE109" s="2"/>
      <c r="AF109" s="2"/>
      <c r="AG109" s="2"/>
      <c r="AH109" s="2"/>
    </row>
    <row r="110" spans="1:34" s="1" customFormat="1" hidden="1">
      <c r="A110" s="10"/>
      <c r="B110" s="2"/>
      <c r="C110" s="2"/>
      <c r="D110" s="2"/>
      <c r="E110" s="2"/>
      <c r="F110" s="2"/>
      <c r="G110" s="2"/>
      <c r="H110" s="10"/>
      <c r="I110" s="2"/>
      <c r="J110" s="2"/>
      <c r="K110" s="2"/>
      <c r="L110" s="2"/>
      <c r="M110" s="2"/>
      <c r="N110" s="2"/>
      <c r="O110" s="2"/>
      <c r="P110" s="2"/>
      <c r="Q110" s="2"/>
      <c r="Y110" s="3"/>
      <c r="Z110" s="3"/>
      <c r="AA110" s="3"/>
      <c r="AB110" s="2"/>
      <c r="AC110" s="2"/>
      <c r="AD110" s="2"/>
      <c r="AE110" s="2"/>
      <c r="AF110" s="2"/>
      <c r="AG110" s="2"/>
      <c r="AH110" s="2"/>
    </row>
    <row r="111" spans="1:34" s="1" customFormat="1" hidden="1">
      <c r="A111" s="10"/>
      <c r="B111" s="2"/>
      <c r="C111" s="2"/>
      <c r="D111" s="2"/>
      <c r="E111" s="7"/>
      <c r="F111" s="7"/>
      <c r="G111" s="2"/>
      <c r="H111" s="10"/>
      <c r="Y111" s="3"/>
      <c r="Z111" s="3"/>
      <c r="AA111" s="3"/>
      <c r="AB111" s="2"/>
      <c r="AC111" s="2"/>
      <c r="AD111" s="2"/>
      <c r="AE111" s="2"/>
      <c r="AF111" s="2"/>
      <c r="AG111" s="2"/>
      <c r="AH111" s="2"/>
    </row>
    <row r="112" spans="1:34" s="1" customFormat="1" hidden="1">
      <c r="A112" s="10"/>
      <c r="B112" s="2"/>
      <c r="C112" s="2"/>
      <c r="D112" s="2"/>
      <c r="E112" s="7"/>
      <c r="F112" s="7"/>
      <c r="G112" s="2"/>
      <c r="H112" s="10"/>
      <c r="Y112" s="3"/>
      <c r="Z112" s="3"/>
      <c r="AA112" s="3"/>
      <c r="AB112" s="2"/>
      <c r="AC112" s="2"/>
      <c r="AD112" s="2"/>
      <c r="AE112" s="2"/>
      <c r="AF112" s="2"/>
      <c r="AG112" s="2"/>
      <c r="AH112" s="2"/>
    </row>
    <row r="113" spans="1:34" s="1" customFormat="1" hidden="1">
      <c r="A113" s="10"/>
      <c r="B113" s="2"/>
      <c r="C113" s="2"/>
      <c r="D113" s="2"/>
      <c r="E113" s="7"/>
      <c r="F113" s="7"/>
      <c r="G113" s="2"/>
      <c r="H113" s="10"/>
      <c r="Y113" s="3"/>
      <c r="Z113" s="3"/>
      <c r="AA113" s="3"/>
      <c r="AB113" s="2"/>
      <c r="AC113" s="2"/>
      <c r="AD113" s="2"/>
      <c r="AE113" s="2"/>
      <c r="AF113" s="2"/>
      <c r="AG113" s="2"/>
      <c r="AH113" s="2"/>
    </row>
    <row r="114" spans="1:34" s="1" customFormat="1" hidden="1">
      <c r="A114" s="10"/>
      <c r="B114" s="2"/>
      <c r="C114" s="2"/>
      <c r="D114" s="2"/>
      <c r="E114" s="7"/>
      <c r="F114" s="7"/>
      <c r="G114" s="2"/>
      <c r="H114" s="10"/>
      <c r="Y114" s="3"/>
      <c r="Z114" s="3"/>
      <c r="AA114" s="3"/>
      <c r="AB114" s="2"/>
      <c r="AC114" s="2"/>
      <c r="AD114" s="2"/>
      <c r="AE114" s="2"/>
      <c r="AF114" s="2"/>
      <c r="AG114" s="2"/>
      <c r="AH114" s="2"/>
    </row>
    <row r="115" spans="1:34" s="1" customFormat="1" hidden="1">
      <c r="A115" s="10"/>
      <c r="B115" s="2"/>
      <c r="C115" s="2"/>
      <c r="D115" s="2"/>
      <c r="E115" s="7"/>
      <c r="F115" s="7"/>
      <c r="G115" s="2"/>
      <c r="H115" s="10"/>
      <c r="Y115" s="3"/>
      <c r="Z115" s="3"/>
      <c r="AA115" s="3"/>
      <c r="AB115" s="2"/>
      <c r="AC115" s="2"/>
      <c r="AD115" s="2"/>
      <c r="AE115" s="2"/>
      <c r="AF115" s="2"/>
      <c r="AG115" s="2"/>
      <c r="AH115" s="2"/>
    </row>
    <row r="116" spans="1:34" s="1" customFormat="1" hidden="1">
      <c r="A116" s="10"/>
      <c r="B116" s="2"/>
      <c r="C116" s="2"/>
      <c r="D116" s="2"/>
      <c r="E116" s="7"/>
      <c r="F116" s="7"/>
      <c r="G116" s="2"/>
      <c r="H116" s="10"/>
      <c r="Y116" s="3"/>
      <c r="Z116" s="3"/>
      <c r="AA116" s="3"/>
      <c r="AB116" s="2"/>
      <c r="AC116" s="2"/>
      <c r="AD116" s="2"/>
      <c r="AE116" s="2"/>
      <c r="AF116" s="2"/>
      <c r="AG116" s="2"/>
      <c r="AH116" s="2"/>
    </row>
    <row r="117" spans="1:34" s="1" customFormat="1" hidden="1">
      <c r="A117" s="10"/>
      <c r="B117" s="2"/>
      <c r="C117" s="2"/>
      <c r="D117" s="2"/>
      <c r="E117" s="7"/>
      <c r="F117" s="7"/>
      <c r="G117" s="2"/>
      <c r="H117" s="10"/>
      <c r="Y117" s="3"/>
      <c r="Z117" s="3"/>
      <c r="AA117" s="3"/>
      <c r="AB117" s="2"/>
      <c r="AC117" s="2"/>
      <c r="AD117" s="2"/>
      <c r="AE117" s="2"/>
      <c r="AF117" s="2"/>
      <c r="AG117" s="2"/>
      <c r="AH117" s="2"/>
    </row>
    <row r="118" spans="1:34" s="1" customFormat="1" hidden="1">
      <c r="A118" s="10"/>
      <c r="B118" s="2"/>
      <c r="C118" s="2"/>
      <c r="D118" s="2"/>
      <c r="E118" s="7"/>
      <c r="F118" s="7"/>
      <c r="G118" s="2"/>
      <c r="H118" s="10"/>
      <c r="Y118" s="3"/>
      <c r="Z118" s="3"/>
      <c r="AA118" s="3"/>
      <c r="AB118" s="2"/>
      <c r="AC118" s="2"/>
      <c r="AD118" s="2"/>
      <c r="AE118" s="2"/>
      <c r="AF118" s="2"/>
      <c r="AG118" s="2"/>
      <c r="AH118" s="2"/>
    </row>
    <row r="119" spans="1:34" s="1" customFormat="1" hidden="1">
      <c r="A119" s="10"/>
      <c r="B119" s="2"/>
      <c r="C119" s="2"/>
      <c r="D119" s="2"/>
      <c r="E119" s="7"/>
      <c r="F119" s="7"/>
      <c r="G119" s="2"/>
      <c r="H119" s="10"/>
      <c r="Y119" s="3"/>
      <c r="Z119" s="3"/>
      <c r="AA119" s="3"/>
      <c r="AB119" s="2"/>
      <c r="AC119" s="2"/>
      <c r="AD119" s="2"/>
      <c r="AE119" s="2"/>
      <c r="AF119" s="2"/>
      <c r="AG119" s="2"/>
      <c r="AH119" s="2"/>
    </row>
    <row r="120" spans="1:34" s="1" customFormat="1" hidden="1">
      <c r="A120" s="10"/>
      <c r="B120" s="2"/>
      <c r="C120" s="2"/>
      <c r="D120" s="2"/>
      <c r="E120" s="7"/>
      <c r="F120" s="7"/>
      <c r="G120" s="2"/>
      <c r="H120" s="10"/>
      <c r="Y120" s="3"/>
      <c r="Z120" s="3"/>
      <c r="AA120" s="3"/>
      <c r="AB120" s="2"/>
      <c r="AC120" s="2"/>
      <c r="AD120" s="2"/>
      <c r="AE120" s="2"/>
      <c r="AF120" s="2"/>
      <c r="AG120" s="2"/>
      <c r="AH120" s="2"/>
    </row>
    <row r="121" spans="1:34" s="1" customFormat="1" hidden="1">
      <c r="A121" s="10"/>
      <c r="B121" s="2"/>
      <c r="C121" s="2"/>
      <c r="D121" s="2"/>
      <c r="E121" s="7"/>
      <c r="F121" s="7"/>
      <c r="G121" s="2"/>
      <c r="H121" s="10"/>
      <c r="Y121" s="3"/>
      <c r="Z121" s="3"/>
      <c r="AA121" s="3"/>
      <c r="AB121" s="2"/>
      <c r="AC121" s="2"/>
      <c r="AD121" s="2"/>
      <c r="AE121" s="2"/>
      <c r="AF121" s="2"/>
      <c r="AG121" s="2"/>
      <c r="AH121" s="2"/>
    </row>
    <row r="122" spans="1:34" s="1" customFormat="1" hidden="1">
      <c r="A122" s="10"/>
      <c r="B122" s="2"/>
      <c r="C122" s="2"/>
      <c r="D122" s="2"/>
      <c r="E122" s="7"/>
      <c r="F122" s="7"/>
      <c r="G122" s="2"/>
      <c r="H122" s="10"/>
      <c r="Y122" s="3"/>
      <c r="Z122" s="3"/>
      <c r="AA122" s="3"/>
      <c r="AB122" s="2"/>
      <c r="AC122" s="2"/>
      <c r="AD122" s="2"/>
      <c r="AE122" s="2"/>
      <c r="AF122" s="2"/>
      <c r="AG122" s="2"/>
      <c r="AH122" s="2"/>
    </row>
    <row r="123" spans="1:34" s="1" customFormat="1" hidden="1">
      <c r="A123" s="10"/>
      <c r="B123" s="2"/>
      <c r="C123" s="2"/>
      <c r="D123" s="2"/>
      <c r="E123" s="7"/>
      <c r="F123" s="7"/>
      <c r="G123" s="2"/>
      <c r="H123" s="10"/>
      <c r="Y123" s="3"/>
      <c r="Z123" s="3"/>
      <c r="AA123" s="3"/>
      <c r="AB123" s="2"/>
      <c r="AC123" s="2"/>
      <c r="AD123" s="2"/>
      <c r="AE123" s="2"/>
      <c r="AF123" s="2"/>
      <c r="AG123" s="2"/>
      <c r="AH123" s="2"/>
    </row>
    <row r="124" spans="1:34" s="1" customFormat="1" hidden="1">
      <c r="A124" s="10"/>
      <c r="B124" s="2"/>
      <c r="C124" s="2"/>
      <c r="D124" s="2"/>
      <c r="E124" s="7"/>
      <c r="F124" s="7"/>
      <c r="G124" s="2"/>
      <c r="H124" s="10"/>
      <c r="Y124" s="3"/>
      <c r="Z124" s="3"/>
      <c r="AA124" s="3"/>
      <c r="AB124" s="2"/>
      <c r="AC124" s="2"/>
      <c r="AD124" s="2"/>
      <c r="AE124" s="2"/>
      <c r="AF124" s="2"/>
      <c r="AG124" s="2"/>
      <c r="AH124" s="2"/>
    </row>
    <row r="125" spans="1:34" s="1" customFormat="1" hidden="1">
      <c r="A125" s="10"/>
      <c r="B125" s="2"/>
      <c r="C125" s="2"/>
      <c r="D125" s="2"/>
      <c r="E125" s="7"/>
      <c r="F125" s="7"/>
      <c r="G125" s="2"/>
      <c r="H125" s="10"/>
      <c r="Y125" s="3"/>
      <c r="Z125" s="3"/>
      <c r="AA125" s="3"/>
      <c r="AB125" s="2"/>
      <c r="AC125" s="2"/>
      <c r="AD125" s="2"/>
      <c r="AE125" s="2"/>
      <c r="AF125" s="2"/>
      <c r="AG125" s="2"/>
      <c r="AH125" s="2"/>
    </row>
    <row r="126" spans="1:34" s="1" customFormat="1" hidden="1">
      <c r="A126" s="10"/>
      <c r="B126" s="2"/>
      <c r="C126" s="2"/>
      <c r="D126" s="2"/>
      <c r="E126" s="7"/>
      <c r="F126" s="7"/>
      <c r="G126" s="2"/>
      <c r="H126" s="10"/>
      <c r="Y126" s="3"/>
      <c r="Z126" s="3"/>
      <c r="AA126" s="3"/>
      <c r="AB126" s="2"/>
      <c r="AC126" s="2"/>
      <c r="AD126" s="2"/>
      <c r="AE126" s="2"/>
      <c r="AF126" s="2"/>
      <c r="AG126" s="2"/>
      <c r="AH126" s="2"/>
    </row>
    <row r="127" spans="1:34" s="1" customFormat="1" hidden="1">
      <c r="A127" s="10"/>
      <c r="B127" s="2"/>
      <c r="C127" s="2"/>
      <c r="D127" s="2"/>
      <c r="E127" s="7"/>
      <c r="F127" s="7"/>
      <c r="G127" s="2"/>
      <c r="H127" s="10"/>
      <c r="Y127" s="3"/>
      <c r="Z127" s="3"/>
      <c r="AA127" s="3"/>
      <c r="AB127" s="2"/>
      <c r="AC127" s="2"/>
      <c r="AD127" s="2"/>
      <c r="AE127" s="2"/>
      <c r="AF127" s="2"/>
      <c r="AG127" s="2"/>
      <c r="AH127" s="2"/>
    </row>
    <row r="128" spans="1:34" s="1" customFormat="1" hidden="1">
      <c r="A128" s="10"/>
      <c r="B128" s="2"/>
      <c r="C128" s="2"/>
      <c r="D128" s="2"/>
      <c r="E128" s="7"/>
      <c r="F128" s="7"/>
      <c r="G128" s="2"/>
      <c r="H128" s="10"/>
      <c r="Y128" s="3"/>
      <c r="Z128" s="3"/>
      <c r="AA128" s="3"/>
      <c r="AB128" s="2"/>
      <c r="AC128" s="2"/>
      <c r="AD128" s="2"/>
      <c r="AE128" s="2"/>
      <c r="AF128" s="2"/>
      <c r="AG128" s="2"/>
      <c r="AH128" s="2"/>
    </row>
    <row r="129" spans="1:34" s="1" customFormat="1" hidden="1">
      <c r="A129" s="10"/>
      <c r="C129" s="2"/>
      <c r="D129" s="2"/>
      <c r="E129" s="7"/>
      <c r="F129" s="7"/>
      <c r="G129" s="2"/>
      <c r="H129" s="10"/>
      <c r="Y129" s="3"/>
      <c r="Z129" s="3"/>
      <c r="AA129" s="3"/>
      <c r="AB129" s="2"/>
      <c r="AC129" s="2"/>
      <c r="AD129" s="2"/>
      <c r="AE129" s="2"/>
      <c r="AF129" s="2"/>
      <c r="AG129" s="2"/>
      <c r="AH129" s="2"/>
    </row>
    <row r="130" spans="1:34" s="1" customFormat="1" hidden="1">
      <c r="A130" s="10"/>
      <c r="C130" s="2"/>
      <c r="D130" s="2"/>
      <c r="E130" s="7"/>
      <c r="F130" s="7"/>
      <c r="G130" s="2"/>
      <c r="H130" s="10"/>
      <c r="Y130" s="3"/>
      <c r="Z130" s="3"/>
      <c r="AA130" s="3"/>
      <c r="AB130" s="2"/>
      <c r="AC130" s="2"/>
      <c r="AD130" s="2"/>
      <c r="AE130" s="2"/>
      <c r="AF130" s="2"/>
      <c r="AG130" s="2"/>
      <c r="AH130" s="2"/>
    </row>
    <row r="131" spans="1:34" s="1" customFormat="1" hidden="1">
      <c r="A131" s="10"/>
      <c r="C131" s="2"/>
      <c r="D131" s="2"/>
      <c r="E131" s="7"/>
      <c r="F131" s="7"/>
      <c r="G131" s="2"/>
      <c r="H131" s="10"/>
      <c r="Y131" s="3"/>
      <c r="Z131" s="3"/>
      <c r="AA131" s="3"/>
      <c r="AB131" s="2"/>
      <c r="AC131" s="2"/>
      <c r="AD131" s="2"/>
      <c r="AE131" s="2"/>
      <c r="AF131" s="2"/>
      <c r="AG131" s="2"/>
      <c r="AH131" s="2"/>
    </row>
    <row r="132" spans="1:34" s="1" customFormat="1" hidden="1">
      <c r="A132" s="10"/>
      <c r="C132" s="2"/>
      <c r="D132" s="2"/>
      <c r="E132" s="7"/>
      <c r="F132" s="7"/>
      <c r="G132" s="2"/>
      <c r="H132" s="10"/>
      <c r="Y132" s="3"/>
      <c r="Z132" s="3"/>
      <c r="AA132" s="3"/>
      <c r="AB132" s="2"/>
      <c r="AC132" s="2"/>
      <c r="AD132" s="2"/>
      <c r="AE132" s="2"/>
      <c r="AF132" s="2"/>
      <c r="AG132" s="2"/>
      <c r="AH132" s="2"/>
    </row>
    <row r="133" spans="1:34" s="1" customFormat="1" hidden="1">
      <c r="A133" s="10"/>
      <c r="C133" s="2"/>
      <c r="D133" s="2"/>
      <c r="E133" s="7"/>
      <c r="F133" s="7"/>
      <c r="G133" s="2"/>
      <c r="H133" s="10"/>
      <c r="Y133" s="3"/>
      <c r="Z133" s="3"/>
      <c r="AA133" s="3"/>
      <c r="AB133" s="2"/>
      <c r="AC133" s="2"/>
      <c r="AD133" s="2"/>
      <c r="AE133" s="2"/>
      <c r="AF133" s="2"/>
      <c r="AG133" s="2"/>
      <c r="AH133" s="2"/>
    </row>
    <row r="134" spans="1:34" s="1" customFormat="1" hidden="1">
      <c r="A134" s="10"/>
      <c r="C134" s="2"/>
      <c r="D134" s="2"/>
      <c r="E134" s="7"/>
      <c r="F134" s="7"/>
      <c r="G134" s="2"/>
      <c r="H134" s="10"/>
      <c r="Y134" s="3"/>
      <c r="Z134" s="3"/>
      <c r="AA134" s="3"/>
      <c r="AB134" s="2"/>
      <c r="AC134" s="2"/>
      <c r="AD134" s="2"/>
      <c r="AE134" s="2"/>
      <c r="AF134" s="2"/>
      <c r="AG134" s="2"/>
      <c r="AH134" s="2"/>
    </row>
    <row r="135" spans="1:34" s="1" customFormat="1" hidden="1">
      <c r="A135" s="10"/>
      <c r="C135" s="2"/>
      <c r="D135" s="2"/>
      <c r="E135" s="7"/>
      <c r="F135" s="7"/>
      <c r="G135" s="2"/>
      <c r="H135" s="10"/>
      <c r="Y135" s="3"/>
      <c r="Z135" s="3"/>
      <c r="AA135" s="3"/>
      <c r="AB135" s="2"/>
      <c r="AC135" s="2"/>
      <c r="AD135" s="2"/>
      <c r="AE135" s="2"/>
      <c r="AF135" s="2"/>
      <c r="AG135" s="2"/>
      <c r="AH135" s="2"/>
    </row>
    <row r="136" spans="1:34" s="1" customFormat="1" hidden="1">
      <c r="A136" s="10"/>
      <c r="C136" s="2"/>
      <c r="D136" s="2"/>
      <c r="E136" s="7"/>
      <c r="F136" s="7"/>
      <c r="G136" s="2"/>
      <c r="H136" s="10"/>
      <c r="Y136" s="3"/>
      <c r="Z136" s="3"/>
      <c r="AA136" s="3"/>
      <c r="AB136" s="2"/>
      <c r="AC136" s="2"/>
      <c r="AD136" s="2"/>
      <c r="AE136" s="2"/>
      <c r="AF136" s="2"/>
      <c r="AG136" s="2"/>
      <c r="AH136" s="2"/>
    </row>
    <row r="137" spans="1:34" s="1" customFormat="1" hidden="1">
      <c r="A137" s="10"/>
      <c r="C137" s="2"/>
      <c r="D137" s="2"/>
      <c r="E137" s="7"/>
      <c r="F137" s="7"/>
      <c r="G137" s="2"/>
      <c r="H137" s="10"/>
      <c r="Y137" s="3"/>
      <c r="Z137" s="3"/>
      <c r="AA137" s="3"/>
      <c r="AB137" s="2"/>
      <c r="AC137" s="2"/>
      <c r="AD137" s="2"/>
      <c r="AE137" s="2"/>
      <c r="AF137" s="2"/>
      <c r="AG137" s="2"/>
      <c r="AH137" s="2"/>
    </row>
    <row r="138" spans="1:34" s="1" customFormat="1" hidden="1">
      <c r="A138" s="10"/>
      <c r="C138" s="2"/>
      <c r="D138" s="2"/>
      <c r="E138" s="7"/>
      <c r="F138" s="7"/>
      <c r="G138" s="2"/>
      <c r="H138" s="10"/>
      <c r="Y138" s="3"/>
      <c r="Z138" s="3"/>
      <c r="AA138" s="3"/>
      <c r="AB138" s="2"/>
      <c r="AC138" s="2"/>
      <c r="AD138" s="2"/>
      <c r="AE138" s="2"/>
      <c r="AF138" s="2"/>
      <c r="AG138" s="2"/>
      <c r="AH138" s="2"/>
    </row>
    <row r="139" spans="1:34" s="1" customFormat="1" hidden="1">
      <c r="A139" s="10"/>
      <c r="C139" s="2"/>
      <c r="D139" s="2"/>
      <c r="E139" s="7"/>
      <c r="F139" s="7"/>
      <c r="G139" s="2"/>
      <c r="H139" s="10"/>
      <c r="Y139" s="3"/>
      <c r="Z139" s="3"/>
      <c r="AA139" s="3"/>
      <c r="AB139" s="2"/>
      <c r="AC139" s="2"/>
      <c r="AD139" s="2"/>
      <c r="AE139" s="2"/>
      <c r="AF139" s="2"/>
      <c r="AG139" s="2"/>
      <c r="AH139" s="2"/>
    </row>
    <row r="140" spans="1:34" s="1" customFormat="1" hidden="1">
      <c r="A140" s="10"/>
      <c r="C140" s="2"/>
      <c r="D140" s="2"/>
      <c r="E140" s="7"/>
      <c r="F140" s="7"/>
      <c r="G140" s="7"/>
      <c r="H140" s="10"/>
      <c r="Y140" s="3"/>
      <c r="Z140" s="3"/>
      <c r="AA140" s="3"/>
      <c r="AB140" s="2"/>
      <c r="AC140" s="2"/>
      <c r="AD140" s="2"/>
      <c r="AE140" s="2"/>
      <c r="AF140" s="2"/>
      <c r="AG140" s="2"/>
      <c r="AH140" s="2"/>
    </row>
    <row r="141" spans="1:34" s="1" customFormat="1" hidden="1">
      <c r="A141" s="10"/>
      <c r="C141" s="2"/>
      <c r="D141" s="2"/>
      <c r="E141" s="7"/>
      <c r="F141" s="7"/>
      <c r="G141" s="7"/>
      <c r="H141" s="10"/>
      <c r="Y141" s="3"/>
      <c r="Z141" s="3"/>
      <c r="AA141" s="3"/>
      <c r="AB141" s="2"/>
      <c r="AC141" s="2"/>
      <c r="AD141" s="2"/>
      <c r="AE141" s="2"/>
      <c r="AF141" s="2"/>
      <c r="AG141" s="2"/>
      <c r="AH141" s="2"/>
    </row>
    <row r="142" spans="1:34" s="1" customFormat="1" hidden="1">
      <c r="A142" s="10"/>
      <c r="C142" s="2"/>
      <c r="D142" s="2"/>
      <c r="E142" s="7"/>
      <c r="F142" s="7"/>
      <c r="G142" s="7"/>
      <c r="H142" s="10"/>
      <c r="Y142" s="3"/>
      <c r="Z142" s="3"/>
      <c r="AA142" s="3"/>
      <c r="AB142" s="2"/>
      <c r="AC142" s="2"/>
      <c r="AD142" s="2"/>
      <c r="AE142" s="2"/>
      <c r="AF142" s="2"/>
      <c r="AG142" s="2"/>
      <c r="AH142" s="2"/>
    </row>
    <row r="143" spans="1:34" s="1" customFormat="1" hidden="1">
      <c r="A143" s="10"/>
      <c r="C143" s="2"/>
      <c r="D143" s="2"/>
      <c r="E143" s="7"/>
      <c r="F143" s="7"/>
      <c r="G143" s="7"/>
      <c r="H143" s="10"/>
      <c r="Y143" s="3"/>
      <c r="Z143" s="3"/>
      <c r="AA143" s="3"/>
      <c r="AB143" s="2"/>
      <c r="AC143" s="2"/>
      <c r="AD143" s="2"/>
      <c r="AE143" s="2"/>
      <c r="AF143" s="2"/>
      <c r="AG143" s="2"/>
      <c r="AH143" s="2"/>
    </row>
    <row r="144" spans="1:34" s="1" customFormat="1" hidden="1">
      <c r="A144" s="10"/>
      <c r="C144" s="2"/>
      <c r="D144" s="2"/>
      <c r="E144" s="7"/>
      <c r="F144" s="7"/>
      <c r="G144" s="7"/>
      <c r="H144" s="10"/>
      <c r="Y144" s="3"/>
      <c r="Z144" s="3"/>
      <c r="AA144" s="3"/>
      <c r="AB144" s="2"/>
      <c r="AC144" s="2"/>
      <c r="AD144" s="2"/>
      <c r="AE144" s="2"/>
      <c r="AF144" s="2"/>
      <c r="AG144" s="2"/>
      <c r="AH144" s="2"/>
    </row>
    <row r="145" spans="1:34" s="1" customFormat="1" hidden="1">
      <c r="A145" s="10"/>
      <c r="C145" s="2"/>
      <c r="D145" s="2"/>
      <c r="E145" s="7"/>
      <c r="F145" s="7"/>
      <c r="G145" s="7"/>
      <c r="H145" s="10"/>
      <c r="Y145" s="3"/>
      <c r="Z145" s="3"/>
      <c r="AA145" s="3"/>
      <c r="AB145" s="2"/>
      <c r="AC145" s="2"/>
      <c r="AD145" s="2"/>
      <c r="AE145" s="2"/>
      <c r="AF145" s="2"/>
      <c r="AG145" s="2"/>
      <c r="AH145" s="2"/>
    </row>
    <row r="146" spans="1:34" s="1" customFormat="1" hidden="1">
      <c r="A146" s="10"/>
      <c r="C146" s="2"/>
      <c r="D146" s="2"/>
      <c r="E146" s="7"/>
      <c r="F146" s="7"/>
      <c r="G146" s="7"/>
      <c r="H146" s="10"/>
      <c r="Y146" s="3"/>
      <c r="Z146" s="3"/>
      <c r="AA146" s="3"/>
      <c r="AB146" s="2"/>
      <c r="AC146" s="2"/>
      <c r="AD146" s="2"/>
      <c r="AE146" s="2"/>
      <c r="AF146" s="2"/>
      <c r="AG146" s="2"/>
      <c r="AH146" s="2"/>
    </row>
    <row r="147" spans="1:34" s="1" customFormat="1" hidden="1">
      <c r="A147" s="10"/>
      <c r="C147" s="2"/>
      <c r="D147" s="2"/>
      <c r="E147" s="7"/>
      <c r="F147" s="7"/>
      <c r="G147" s="7"/>
      <c r="H147" s="10"/>
      <c r="Y147" s="3"/>
      <c r="Z147" s="3"/>
      <c r="AA147" s="3"/>
      <c r="AB147" s="2"/>
      <c r="AC147" s="2"/>
      <c r="AD147" s="2"/>
      <c r="AE147" s="2"/>
      <c r="AF147" s="2"/>
      <c r="AG147" s="2"/>
      <c r="AH147" s="2"/>
    </row>
    <row r="148" spans="1:34" s="1" customFormat="1" hidden="1">
      <c r="A148" s="10"/>
      <c r="C148" s="2"/>
      <c r="D148" s="2"/>
      <c r="E148" s="7"/>
      <c r="F148" s="7"/>
      <c r="G148" s="7"/>
      <c r="H148" s="10"/>
      <c r="Y148" s="3"/>
      <c r="Z148" s="3"/>
      <c r="AA148" s="3"/>
      <c r="AB148" s="2"/>
      <c r="AC148" s="2"/>
      <c r="AD148" s="2"/>
      <c r="AE148" s="2"/>
      <c r="AF148" s="2"/>
      <c r="AG148" s="2"/>
      <c r="AH148" s="2"/>
    </row>
    <row r="149" spans="1:34" s="1" customFormat="1" hidden="1">
      <c r="A149" s="10"/>
      <c r="C149" s="2"/>
      <c r="D149" s="2"/>
      <c r="E149" s="7"/>
      <c r="F149" s="7"/>
      <c r="G149" s="7"/>
      <c r="H149" s="10"/>
      <c r="Y149" s="3"/>
      <c r="Z149" s="3"/>
      <c r="AA149" s="3"/>
      <c r="AB149" s="2"/>
      <c r="AC149" s="2"/>
      <c r="AD149" s="2"/>
      <c r="AE149" s="2"/>
      <c r="AF149" s="2"/>
      <c r="AG149" s="2"/>
      <c r="AH149" s="2"/>
    </row>
    <row r="150" spans="1:34" s="1" customFormat="1" hidden="1">
      <c r="A150" s="10"/>
      <c r="C150" s="2"/>
      <c r="D150" s="2"/>
      <c r="E150" s="7"/>
      <c r="F150" s="7"/>
      <c r="G150" s="7"/>
      <c r="H150" s="10"/>
      <c r="Y150" s="3"/>
      <c r="Z150" s="3"/>
      <c r="AA150" s="3"/>
      <c r="AB150" s="2"/>
      <c r="AC150" s="2"/>
      <c r="AD150" s="2"/>
      <c r="AE150" s="2"/>
      <c r="AF150" s="2"/>
      <c r="AG150" s="2"/>
      <c r="AH150" s="2"/>
    </row>
    <row r="151" spans="1:34" s="1" customFormat="1" hidden="1">
      <c r="A151" s="10"/>
      <c r="C151" s="2"/>
      <c r="D151" s="2"/>
      <c r="E151" s="7"/>
      <c r="F151" s="7"/>
      <c r="G151" s="7"/>
      <c r="H151" s="10"/>
      <c r="Y151" s="3"/>
      <c r="Z151" s="3"/>
      <c r="AA151" s="3"/>
      <c r="AB151" s="2"/>
      <c r="AC151" s="2"/>
      <c r="AD151" s="2"/>
      <c r="AE151" s="2"/>
      <c r="AF151" s="2"/>
      <c r="AG151" s="2"/>
      <c r="AH151" s="2"/>
    </row>
    <row r="152" spans="1:34" s="1" customFormat="1" hidden="1">
      <c r="A152" s="10"/>
      <c r="C152" s="2"/>
      <c r="D152" s="2"/>
      <c r="E152" s="7"/>
      <c r="F152" s="7"/>
      <c r="G152" s="7"/>
      <c r="H152" s="10"/>
      <c r="Y152" s="3"/>
      <c r="Z152" s="3"/>
      <c r="AA152" s="3"/>
      <c r="AB152" s="2"/>
      <c r="AC152" s="2"/>
      <c r="AD152" s="2"/>
      <c r="AE152" s="2"/>
      <c r="AF152" s="2"/>
      <c r="AG152" s="2"/>
      <c r="AH152" s="2"/>
    </row>
    <row r="153" spans="1:34" s="1" customFormat="1" hidden="1">
      <c r="A153" s="10"/>
      <c r="C153" s="2"/>
      <c r="D153" s="2"/>
      <c r="E153" s="7"/>
      <c r="F153" s="7"/>
      <c r="G153" s="7"/>
      <c r="H153" s="10"/>
      <c r="Y153" s="3"/>
      <c r="Z153" s="3"/>
      <c r="AA153" s="3"/>
      <c r="AB153" s="2"/>
      <c r="AC153" s="2"/>
      <c r="AD153" s="2"/>
      <c r="AE153" s="2"/>
      <c r="AF153" s="2"/>
      <c r="AG153" s="2"/>
      <c r="AH153" s="2"/>
    </row>
    <row r="154" spans="1:34" s="1" customFormat="1" hidden="1">
      <c r="A154" s="10"/>
      <c r="C154" s="2"/>
      <c r="D154" s="2"/>
      <c r="E154" s="7"/>
      <c r="F154" s="7"/>
      <c r="G154" s="7"/>
      <c r="H154" s="10"/>
      <c r="Y154" s="3"/>
      <c r="Z154" s="3"/>
      <c r="AA154" s="3"/>
      <c r="AB154" s="2"/>
      <c r="AC154" s="2"/>
      <c r="AD154" s="2"/>
      <c r="AE154" s="2"/>
      <c r="AF154" s="2"/>
      <c r="AG154" s="2"/>
      <c r="AH154" s="2"/>
    </row>
    <row r="155" spans="1:34" s="1" customFormat="1" hidden="1">
      <c r="A155" s="10"/>
      <c r="C155" s="2"/>
      <c r="D155" s="2"/>
      <c r="E155" s="7"/>
      <c r="F155" s="7"/>
      <c r="G155" s="7"/>
      <c r="H155" s="10"/>
      <c r="Y155" s="3"/>
      <c r="Z155" s="3"/>
      <c r="AA155" s="3"/>
      <c r="AB155" s="2"/>
      <c r="AC155" s="2"/>
      <c r="AD155" s="2"/>
      <c r="AE155" s="2"/>
      <c r="AF155" s="2"/>
      <c r="AG155" s="2"/>
      <c r="AH155" s="2"/>
    </row>
    <row r="156" spans="1:34" s="1" customFormat="1" hidden="1">
      <c r="A156" s="10"/>
      <c r="C156" s="2"/>
      <c r="D156" s="2"/>
      <c r="E156" s="7"/>
      <c r="F156" s="7"/>
      <c r="G156" s="7"/>
      <c r="H156" s="10"/>
      <c r="Y156" s="3"/>
      <c r="Z156" s="3"/>
      <c r="AA156" s="3"/>
      <c r="AB156" s="2"/>
      <c r="AC156" s="2"/>
      <c r="AD156" s="2"/>
      <c r="AE156" s="2"/>
      <c r="AF156" s="2"/>
      <c r="AG156" s="2"/>
      <c r="AH156" s="2"/>
    </row>
    <row r="157" spans="1:34" s="1" customFormat="1" hidden="1">
      <c r="A157" s="10"/>
      <c r="C157" s="2"/>
      <c r="D157" s="2"/>
      <c r="E157" s="7"/>
      <c r="F157" s="7"/>
      <c r="G157" s="7"/>
      <c r="H157" s="10"/>
      <c r="Y157" s="3"/>
      <c r="Z157" s="3"/>
      <c r="AA157" s="3"/>
      <c r="AB157" s="2"/>
      <c r="AC157" s="2"/>
      <c r="AD157" s="2"/>
      <c r="AE157" s="2"/>
      <c r="AF157" s="2"/>
      <c r="AG157" s="2"/>
      <c r="AH157" s="2"/>
    </row>
    <row r="158" spans="1:34" s="1" customFormat="1" hidden="1">
      <c r="A158" s="10"/>
      <c r="C158" s="2"/>
      <c r="D158" s="2"/>
      <c r="E158" s="7"/>
      <c r="F158" s="7"/>
      <c r="G158" s="7"/>
      <c r="H158" s="10"/>
      <c r="Y158" s="3"/>
      <c r="Z158" s="3"/>
      <c r="AA158" s="3"/>
      <c r="AB158" s="2"/>
      <c r="AC158" s="2"/>
      <c r="AD158" s="2"/>
      <c r="AE158" s="2"/>
      <c r="AF158" s="2"/>
      <c r="AG158" s="2"/>
      <c r="AH158" s="2"/>
    </row>
    <row r="159" spans="1:34" s="1" customFormat="1" hidden="1">
      <c r="A159" s="10"/>
      <c r="C159" s="2"/>
      <c r="D159" s="2"/>
      <c r="E159" s="7"/>
      <c r="F159" s="7"/>
      <c r="G159" s="7"/>
      <c r="H159" s="10"/>
      <c r="Y159" s="3"/>
      <c r="Z159" s="3"/>
      <c r="AA159" s="3"/>
      <c r="AB159" s="2"/>
      <c r="AC159" s="2"/>
      <c r="AD159" s="2"/>
      <c r="AE159" s="2"/>
      <c r="AF159" s="2"/>
      <c r="AG159" s="2"/>
      <c r="AH159" s="2"/>
    </row>
    <row r="160" spans="1:34" s="1" customFormat="1" hidden="1">
      <c r="A160" s="10"/>
      <c r="C160" s="2"/>
      <c r="D160" s="2"/>
      <c r="E160" s="7"/>
      <c r="F160" s="7"/>
      <c r="G160" s="7"/>
      <c r="H160" s="10"/>
      <c r="Y160" s="3"/>
      <c r="Z160" s="3"/>
      <c r="AA160" s="3"/>
      <c r="AB160" s="2"/>
      <c r="AC160" s="2"/>
      <c r="AD160" s="2"/>
      <c r="AE160" s="2"/>
      <c r="AF160" s="2"/>
      <c r="AG160" s="2"/>
      <c r="AH160" s="2"/>
    </row>
    <row r="161" spans="1:34" s="1" customFormat="1" hidden="1">
      <c r="A161" s="10"/>
      <c r="C161" s="2"/>
      <c r="D161" s="2"/>
      <c r="E161" s="7"/>
      <c r="F161" s="7"/>
      <c r="G161" s="7"/>
      <c r="H161" s="10"/>
      <c r="Y161" s="3"/>
      <c r="Z161" s="3"/>
      <c r="AA161" s="3"/>
      <c r="AB161" s="2"/>
      <c r="AC161" s="2"/>
      <c r="AD161" s="2"/>
      <c r="AE161" s="2"/>
      <c r="AF161" s="2"/>
      <c r="AG161" s="2"/>
      <c r="AH161" s="2"/>
    </row>
    <row r="162" spans="1:34" s="1" customFormat="1" hidden="1">
      <c r="A162" s="10"/>
      <c r="C162" s="2"/>
      <c r="D162" s="2"/>
      <c r="E162" s="7"/>
      <c r="F162" s="7"/>
      <c r="G162" s="7"/>
      <c r="H162" s="10"/>
      <c r="Y162" s="3"/>
      <c r="Z162" s="3"/>
      <c r="AA162" s="3"/>
      <c r="AB162" s="2"/>
      <c r="AC162" s="2"/>
      <c r="AD162" s="2"/>
      <c r="AE162" s="2"/>
      <c r="AF162" s="2"/>
      <c r="AG162" s="2"/>
      <c r="AH162" s="2"/>
    </row>
    <row r="163" spans="1:34" s="1" customFormat="1" hidden="1">
      <c r="A163" s="10"/>
      <c r="C163" s="2"/>
      <c r="D163" s="2"/>
      <c r="E163" s="7"/>
      <c r="F163" s="7"/>
      <c r="G163" s="7"/>
      <c r="H163" s="10"/>
      <c r="Y163" s="3"/>
      <c r="Z163" s="3"/>
      <c r="AA163" s="3"/>
      <c r="AB163" s="2"/>
      <c r="AC163" s="2"/>
      <c r="AD163" s="2"/>
      <c r="AE163" s="2"/>
      <c r="AF163" s="2"/>
      <c r="AG163" s="2"/>
      <c r="AH163" s="2"/>
    </row>
    <row r="164" spans="1:34" s="1" customFormat="1" hidden="1">
      <c r="A164" s="10"/>
      <c r="C164" s="2"/>
      <c r="D164" s="2"/>
      <c r="E164" s="7"/>
      <c r="F164" s="7"/>
      <c r="G164" s="7"/>
      <c r="H164" s="10"/>
      <c r="Y164" s="3"/>
      <c r="Z164" s="3"/>
      <c r="AA164" s="3"/>
      <c r="AB164" s="2"/>
      <c r="AC164" s="2"/>
      <c r="AD164" s="2"/>
      <c r="AE164" s="2"/>
      <c r="AF164" s="2"/>
      <c r="AG164" s="2"/>
      <c r="AH164" s="2"/>
    </row>
    <row r="165" spans="1:34" s="1" customFormat="1" hidden="1">
      <c r="A165" s="10"/>
      <c r="C165" s="2"/>
      <c r="D165" s="2"/>
      <c r="E165" s="7"/>
      <c r="F165" s="7"/>
      <c r="G165" s="7"/>
      <c r="H165" s="10"/>
      <c r="Y165" s="3"/>
      <c r="Z165" s="3"/>
      <c r="AA165" s="3"/>
      <c r="AB165" s="2"/>
      <c r="AC165" s="2"/>
      <c r="AD165" s="2"/>
      <c r="AE165" s="2"/>
      <c r="AF165" s="2"/>
      <c r="AG165" s="2"/>
      <c r="AH165" s="2"/>
    </row>
    <row r="166" spans="1:34" s="1" customFormat="1" hidden="1">
      <c r="A166" s="10"/>
      <c r="C166" s="2"/>
      <c r="D166" s="2"/>
      <c r="E166" s="7"/>
      <c r="F166" s="7"/>
      <c r="G166" s="7"/>
      <c r="H166" s="10"/>
      <c r="Y166" s="3"/>
      <c r="Z166" s="3"/>
      <c r="AA166" s="3"/>
      <c r="AB166" s="2"/>
      <c r="AC166" s="2"/>
      <c r="AD166" s="2"/>
      <c r="AE166" s="2"/>
      <c r="AF166" s="2"/>
      <c r="AG166" s="2"/>
      <c r="AH166" s="2"/>
    </row>
    <row r="167" spans="1:34" s="1" customFormat="1" hidden="1">
      <c r="A167" s="10"/>
      <c r="C167" s="2"/>
      <c r="D167" s="2"/>
      <c r="E167" s="7"/>
      <c r="F167" s="7"/>
      <c r="G167" s="7"/>
      <c r="H167" s="10"/>
      <c r="Y167" s="3"/>
      <c r="Z167" s="3"/>
      <c r="AA167" s="3"/>
      <c r="AB167" s="2"/>
      <c r="AC167" s="2"/>
      <c r="AD167" s="2"/>
      <c r="AE167" s="2"/>
      <c r="AF167" s="2"/>
      <c r="AG167" s="2"/>
      <c r="AH167" s="2"/>
    </row>
    <row r="168" spans="1:34" s="1" customFormat="1" hidden="1">
      <c r="A168" s="10"/>
      <c r="C168" s="2"/>
      <c r="D168" s="2"/>
      <c r="E168" s="7"/>
      <c r="F168" s="7"/>
      <c r="G168" s="7"/>
      <c r="H168" s="10"/>
      <c r="Y168" s="3"/>
      <c r="Z168" s="3"/>
      <c r="AA168" s="3"/>
      <c r="AB168" s="2"/>
      <c r="AC168" s="2"/>
      <c r="AD168" s="2"/>
      <c r="AE168" s="2"/>
      <c r="AF168" s="2"/>
      <c r="AG168" s="2"/>
      <c r="AH168" s="2"/>
    </row>
    <row r="169" spans="1:34" s="1" customFormat="1" hidden="1">
      <c r="A169" s="10"/>
      <c r="C169" s="2"/>
      <c r="D169" s="2"/>
      <c r="E169" s="7"/>
      <c r="F169" s="7"/>
      <c r="G169" s="7"/>
      <c r="H169" s="10"/>
      <c r="Y169" s="3"/>
      <c r="Z169" s="3"/>
      <c r="AA169" s="3"/>
      <c r="AB169" s="2"/>
      <c r="AC169" s="2"/>
      <c r="AD169" s="2"/>
      <c r="AE169" s="2"/>
      <c r="AF169" s="2"/>
      <c r="AG169" s="2"/>
      <c r="AH169" s="2"/>
    </row>
    <row r="170" spans="1:34" s="1" customFormat="1" hidden="1">
      <c r="A170" s="10"/>
      <c r="C170" s="2"/>
      <c r="D170" s="2"/>
      <c r="E170" s="7"/>
      <c r="F170" s="7"/>
      <c r="G170" s="7"/>
      <c r="H170" s="10"/>
      <c r="Y170" s="3"/>
      <c r="Z170" s="3"/>
      <c r="AA170" s="3"/>
      <c r="AB170" s="2"/>
      <c r="AC170" s="2"/>
      <c r="AD170" s="2"/>
      <c r="AE170" s="2"/>
      <c r="AF170" s="2"/>
      <c r="AG170" s="2"/>
      <c r="AH170" s="2"/>
    </row>
    <row r="171" spans="1:34" s="1" customFormat="1" hidden="1">
      <c r="A171" s="10"/>
      <c r="C171" s="2"/>
      <c r="D171" s="2"/>
      <c r="E171" s="7"/>
      <c r="F171" s="7"/>
      <c r="G171" s="7"/>
      <c r="H171" s="10"/>
      <c r="Y171" s="3"/>
      <c r="Z171" s="3"/>
      <c r="AA171" s="3"/>
      <c r="AB171" s="2"/>
      <c r="AC171" s="2"/>
      <c r="AD171" s="2"/>
      <c r="AE171" s="2"/>
      <c r="AF171" s="2"/>
      <c r="AG171" s="2"/>
      <c r="AH171" s="2"/>
    </row>
    <row r="172" spans="1:34" s="1" customFormat="1" hidden="1">
      <c r="A172" s="10"/>
      <c r="C172" s="2"/>
      <c r="D172" s="2"/>
      <c r="E172" s="7"/>
      <c r="F172" s="7"/>
      <c r="G172" s="7"/>
      <c r="H172" s="10"/>
      <c r="Y172" s="3"/>
      <c r="Z172" s="3"/>
      <c r="AA172" s="3"/>
      <c r="AB172" s="2"/>
      <c r="AC172" s="2"/>
      <c r="AD172" s="2"/>
      <c r="AE172" s="2"/>
      <c r="AF172" s="2"/>
      <c r="AG172" s="2"/>
      <c r="AH172" s="2"/>
    </row>
    <row r="173" spans="1:34" s="1" customFormat="1" hidden="1">
      <c r="A173" s="10"/>
      <c r="C173" s="2"/>
      <c r="D173" s="2"/>
      <c r="E173" s="7"/>
      <c r="F173" s="7"/>
      <c r="G173" s="7"/>
      <c r="H173" s="10"/>
      <c r="Y173" s="3"/>
      <c r="Z173" s="3"/>
      <c r="AA173" s="3"/>
      <c r="AB173" s="2"/>
      <c r="AC173" s="2"/>
      <c r="AD173" s="2"/>
      <c r="AE173" s="2"/>
      <c r="AF173" s="2"/>
      <c r="AG173" s="2"/>
      <c r="AH173" s="2"/>
    </row>
    <row r="174" spans="1:34" s="1" customFormat="1" hidden="1">
      <c r="A174" s="10"/>
      <c r="C174" s="2"/>
      <c r="D174" s="2"/>
      <c r="E174" s="7"/>
      <c r="F174" s="7"/>
      <c r="G174" s="7"/>
      <c r="H174" s="10"/>
      <c r="Y174" s="3"/>
      <c r="Z174" s="3"/>
      <c r="AA174" s="3"/>
      <c r="AB174" s="2"/>
      <c r="AC174" s="2"/>
      <c r="AD174" s="2"/>
      <c r="AE174" s="2"/>
      <c r="AF174" s="2"/>
      <c r="AG174" s="2"/>
      <c r="AH174" s="2"/>
    </row>
    <row r="175" spans="1:34" s="1" customFormat="1" hidden="1">
      <c r="A175" s="10"/>
      <c r="C175" s="2"/>
      <c r="D175" s="2"/>
      <c r="E175" s="7"/>
      <c r="F175" s="7"/>
      <c r="G175" s="7"/>
      <c r="H175" s="10"/>
      <c r="Y175" s="3"/>
      <c r="Z175" s="3"/>
      <c r="AA175" s="3"/>
      <c r="AB175" s="2"/>
      <c r="AC175" s="2"/>
      <c r="AD175" s="2"/>
      <c r="AE175" s="2"/>
      <c r="AF175" s="2"/>
      <c r="AG175" s="2"/>
      <c r="AH175" s="2"/>
    </row>
    <row r="176" spans="1:34" s="1" customFormat="1" hidden="1">
      <c r="A176" s="10"/>
      <c r="C176" s="2"/>
      <c r="D176" s="2"/>
      <c r="E176" s="7"/>
      <c r="F176" s="7"/>
      <c r="G176" s="7"/>
      <c r="H176" s="10"/>
      <c r="Y176" s="3"/>
      <c r="Z176" s="3"/>
      <c r="AA176" s="3"/>
      <c r="AB176" s="2"/>
      <c r="AC176" s="2"/>
      <c r="AD176" s="2"/>
      <c r="AE176" s="2"/>
      <c r="AF176" s="2"/>
      <c r="AG176" s="2"/>
      <c r="AH176" s="2"/>
    </row>
    <row r="177" spans="1:34" s="1" customFormat="1" hidden="1">
      <c r="A177" s="10"/>
      <c r="C177" s="2"/>
      <c r="D177" s="2"/>
      <c r="E177" s="7"/>
      <c r="F177" s="7"/>
      <c r="G177" s="7"/>
      <c r="H177" s="10"/>
      <c r="Y177" s="3"/>
      <c r="Z177" s="3"/>
      <c r="AA177" s="3"/>
      <c r="AB177" s="2"/>
      <c r="AC177" s="2"/>
      <c r="AD177" s="2"/>
      <c r="AE177" s="2"/>
      <c r="AF177" s="2"/>
      <c r="AG177" s="2"/>
      <c r="AH177" s="2"/>
    </row>
    <row r="178" spans="1:34" s="1" customFormat="1" hidden="1">
      <c r="A178" s="10"/>
      <c r="C178" s="2"/>
      <c r="D178" s="2"/>
      <c r="E178" s="7"/>
      <c r="F178" s="7"/>
      <c r="G178" s="7"/>
      <c r="H178" s="10"/>
      <c r="Y178" s="3"/>
      <c r="Z178" s="3"/>
      <c r="AA178" s="3"/>
      <c r="AB178" s="2"/>
      <c r="AC178" s="2"/>
      <c r="AD178" s="2"/>
      <c r="AE178" s="2"/>
      <c r="AF178" s="2"/>
      <c r="AG178" s="2"/>
      <c r="AH178" s="2"/>
    </row>
    <row r="179" spans="1:34" s="1" customFormat="1" hidden="1">
      <c r="A179" s="10"/>
      <c r="C179" s="2"/>
      <c r="D179" s="2"/>
      <c r="E179" s="7"/>
      <c r="F179" s="7"/>
      <c r="G179" s="7"/>
      <c r="H179" s="10"/>
      <c r="Y179" s="3"/>
      <c r="Z179" s="3"/>
      <c r="AA179" s="3"/>
      <c r="AB179" s="2"/>
      <c r="AC179" s="2"/>
      <c r="AD179" s="2"/>
      <c r="AE179" s="2"/>
      <c r="AF179" s="2"/>
      <c r="AG179" s="2"/>
      <c r="AH179" s="2"/>
    </row>
    <row r="180" spans="1:34" s="1" customFormat="1" hidden="1">
      <c r="A180" s="10"/>
      <c r="C180" s="2"/>
      <c r="D180" s="2"/>
      <c r="E180" s="7"/>
      <c r="F180" s="7"/>
      <c r="G180" s="7"/>
      <c r="H180" s="10"/>
      <c r="Y180" s="3"/>
      <c r="Z180" s="3"/>
      <c r="AA180" s="3"/>
      <c r="AB180" s="2"/>
      <c r="AC180" s="2"/>
      <c r="AD180" s="2"/>
      <c r="AE180" s="2"/>
      <c r="AF180" s="2"/>
      <c r="AG180" s="2"/>
      <c r="AH180" s="2"/>
    </row>
    <row r="181" spans="1:34" s="1" customFormat="1" hidden="1">
      <c r="A181" s="10"/>
      <c r="C181" s="2"/>
      <c r="D181" s="2"/>
      <c r="E181" s="7"/>
      <c r="F181" s="7"/>
      <c r="G181" s="7"/>
      <c r="H181" s="10"/>
      <c r="Y181" s="3"/>
      <c r="Z181" s="3"/>
      <c r="AA181" s="3"/>
      <c r="AB181" s="2"/>
      <c r="AC181" s="2"/>
      <c r="AD181" s="2"/>
      <c r="AE181" s="2"/>
      <c r="AF181" s="2"/>
      <c r="AG181" s="2"/>
      <c r="AH181" s="2"/>
    </row>
    <row r="182" spans="1:34" s="1" customFormat="1" hidden="1">
      <c r="A182" s="10"/>
      <c r="C182" s="2"/>
      <c r="D182" s="2"/>
      <c r="E182" s="7"/>
      <c r="F182" s="7"/>
      <c r="G182" s="7"/>
      <c r="H182" s="10"/>
      <c r="Y182" s="3"/>
      <c r="Z182" s="3"/>
      <c r="AA182" s="3"/>
      <c r="AB182" s="2"/>
      <c r="AC182" s="2"/>
      <c r="AD182" s="2"/>
      <c r="AE182" s="2"/>
      <c r="AF182" s="2"/>
      <c r="AG182" s="2"/>
      <c r="AH182" s="2"/>
    </row>
    <row r="183" spans="1:34" s="1" customFormat="1" hidden="1">
      <c r="A183" s="10"/>
      <c r="C183" s="2"/>
      <c r="D183" s="2"/>
      <c r="E183" s="7"/>
      <c r="F183" s="7"/>
      <c r="G183" s="7"/>
      <c r="H183" s="10"/>
      <c r="Y183" s="3"/>
      <c r="Z183" s="3"/>
      <c r="AA183" s="3"/>
      <c r="AB183" s="2"/>
      <c r="AC183" s="2"/>
      <c r="AD183" s="2"/>
      <c r="AE183" s="2"/>
      <c r="AF183" s="2"/>
      <c r="AG183" s="2"/>
      <c r="AH183" s="2"/>
    </row>
    <row r="184" spans="1:34" s="1" customFormat="1" hidden="1">
      <c r="A184" s="10"/>
      <c r="C184" s="2"/>
      <c r="D184" s="2"/>
      <c r="E184" s="7"/>
      <c r="F184" s="7"/>
      <c r="G184" s="7"/>
      <c r="H184" s="10"/>
      <c r="Y184" s="3"/>
      <c r="Z184" s="3"/>
      <c r="AA184" s="3"/>
      <c r="AB184" s="2"/>
      <c r="AC184" s="2"/>
      <c r="AD184" s="2"/>
      <c r="AE184" s="2"/>
      <c r="AF184" s="2"/>
      <c r="AG184" s="2"/>
      <c r="AH184" s="2"/>
    </row>
    <row r="185" spans="1:34" s="1" customFormat="1" hidden="1">
      <c r="A185" s="10"/>
      <c r="C185" s="2"/>
      <c r="D185" s="2"/>
      <c r="E185" s="7"/>
      <c r="F185" s="7"/>
      <c r="G185" s="7"/>
      <c r="H185" s="10"/>
      <c r="Y185" s="3"/>
      <c r="Z185" s="3"/>
      <c r="AA185" s="3"/>
      <c r="AB185" s="2"/>
      <c r="AC185" s="2"/>
      <c r="AD185" s="2"/>
      <c r="AE185" s="2"/>
      <c r="AF185" s="2"/>
      <c r="AG185" s="2"/>
      <c r="AH185" s="2"/>
    </row>
    <row r="186" spans="1:34" s="1" customFormat="1" hidden="1">
      <c r="A186" s="10"/>
      <c r="C186" s="2"/>
      <c r="D186" s="2"/>
      <c r="E186" s="7"/>
      <c r="F186" s="7"/>
      <c r="G186" s="7"/>
      <c r="H186" s="10"/>
      <c r="Y186" s="3"/>
      <c r="Z186" s="3"/>
      <c r="AA186" s="3"/>
      <c r="AB186" s="2"/>
      <c r="AC186" s="2"/>
      <c r="AD186" s="2"/>
      <c r="AE186" s="2"/>
      <c r="AF186" s="2"/>
      <c r="AG186" s="2"/>
      <c r="AH186" s="2"/>
    </row>
    <row r="187" spans="1:34" s="1" customFormat="1" hidden="1">
      <c r="A187" s="10"/>
      <c r="C187" s="2"/>
      <c r="D187" s="2"/>
      <c r="E187" s="7"/>
      <c r="F187" s="7"/>
      <c r="G187" s="7"/>
      <c r="H187" s="10"/>
      <c r="Y187" s="3"/>
      <c r="Z187" s="3"/>
      <c r="AA187" s="3"/>
      <c r="AB187" s="2"/>
      <c r="AC187" s="2"/>
      <c r="AD187" s="2"/>
      <c r="AE187" s="2"/>
      <c r="AF187" s="2"/>
      <c r="AG187" s="2"/>
      <c r="AH187" s="2"/>
    </row>
    <row r="188" spans="1:34" s="1" customFormat="1" hidden="1">
      <c r="A188" s="10"/>
      <c r="C188" s="2"/>
      <c r="D188" s="2"/>
      <c r="E188" s="7"/>
      <c r="F188" s="7"/>
      <c r="G188" s="7"/>
      <c r="H188" s="10"/>
      <c r="Y188" s="3"/>
      <c r="Z188" s="3"/>
      <c r="AA188" s="3"/>
      <c r="AB188" s="2"/>
      <c r="AC188" s="2"/>
      <c r="AD188" s="2"/>
      <c r="AE188" s="2"/>
      <c r="AF188" s="2"/>
      <c r="AG188" s="2"/>
      <c r="AH188" s="2"/>
    </row>
    <row r="189" spans="1:34" s="1" customFormat="1" hidden="1">
      <c r="A189" s="10"/>
      <c r="C189" s="2"/>
      <c r="D189" s="2"/>
      <c r="E189" s="7"/>
      <c r="F189" s="7"/>
      <c r="G189" s="7"/>
      <c r="H189" s="10"/>
      <c r="Y189" s="3"/>
      <c r="Z189" s="3"/>
      <c r="AA189" s="3"/>
      <c r="AB189" s="2"/>
      <c r="AC189" s="2"/>
      <c r="AD189" s="2"/>
      <c r="AE189" s="2"/>
      <c r="AF189" s="2"/>
      <c r="AG189" s="2"/>
      <c r="AH189" s="2"/>
    </row>
    <row r="190" spans="1:34" s="1" customFormat="1" hidden="1">
      <c r="A190" s="10"/>
      <c r="C190" s="2"/>
      <c r="D190" s="2"/>
      <c r="E190" s="7"/>
      <c r="F190" s="7"/>
      <c r="G190" s="7"/>
      <c r="H190" s="10"/>
      <c r="Y190" s="3"/>
      <c r="Z190" s="3"/>
      <c r="AA190" s="3"/>
      <c r="AB190" s="2"/>
      <c r="AC190" s="2"/>
      <c r="AD190" s="2"/>
      <c r="AE190" s="2"/>
      <c r="AF190" s="2"/>
      <c r="AG190" s="2"/>
      <c r="AH190" s="2"/>
    </row>
    <row r="191" spans="1:34" s="1" customFormat="1" hidden="1">
      <c r="A191" s="10"/>
      <c r="C191" s="2"/>
      <c r="D191" s="2"/>
      <c r="E191" s="7"/>
      <c r="F191" s="7"/>
      <c r="G191" s="7"/>
      <c r="H191" s="10"/>
      <c r="Y191" s="3"/>
      <c r="Z191" s="3"/>
      <c r="AA191" s="3"/>
      <c r="AB191" s="2"/>
      <c r="AC191" s="2"/>
      <c r="AD191" s="2"/>
      <c r="AE191" s="2"/>
      <c r="AF191" s="2"/>
      <c r="AG191" s="2"/>
      <c r="AH191" s="2"/>
    </row>
    <row r="192" spans="1:34" s="1" customFormat="1" hidden="1">
      <c r="A192" s="10"/>
      <c r="C192" s="2"/>
      <c r="D192" s="2"/>
      <c r="E192" s="7"/>
      <c r="F192" s="7"/>
      <c r="G192" s="7"/>
      <c r="H192" s="10"/>
      <c r="Y192" s="3"/>
      <c r="Z192" s="3"/>
      <c r="AA192" s="3"/>
      <c r="AB192" s="2"/>
      <c r="AC192" s="2"/>
      <c r="AD192" s="2"/>
      <c r="AE192" s="2"/>
      <c r="AF192" s="2"/>
      <c r="AG192" s="2"/>
      <c r="AH192" s="2"/>
    </row>
    <row r="193" spans="1:34" s="1" customFormat="1" hidden="1">
      <c r="A193" s="10"/>
      <c r="C193" s="2"/>
      <c r="D193" s="2"/>
      <c r="E193" s="7"/>
      <c r="F193" s="7"/>
      <c r="G193" s="7"/>
      <c r="H193" s="10"/>
      <c r="Y193" s="3"/>
      <c r="Z193" s="3"/>
      <c r="AA193" s="3"/>
      <c r="AB193" s="2"/>
      <c r="AC193" s="2"/>
      <c r="AD193" s="2"/>
      <c r="AE193" s="2"/>
      <c r="AF193" s="2"/>
      <c r="AG193" s="2"/>
      <c r="AH193" s="2"/>
    </row>
    <row r="194" spans="1:34" s="1" customFormat="1" hidden="1">
      <c r="A194" s="10"/>
      <c r="C194" s="2"/>
      <c r="D194" s="2"/>
      <c r="E194" s="7"/>
      <c r="F194" s="7"/>
      <c r="G194" s="7"/>
      <c r="H194" s="10"/>
      <c r="Y194" s="3"/>
      <c r="Z194" s="3"/>
      <c r="AA194" s="3"/>
      <c r="AB194" s="2"/>
      <c r="AC194" s="2"/>
      <c r="AD194" s="2"/>
      <c r="AE194" s="2"/>
      <c r="AF194" s="2"/>
      <c r="AG194" s="2"/>
      <c r="AH194" s="2"/>
    </row>
    <row r="195" spans="1:34" s="1" customFormat="1" hidden="1">
      <c r="A195" s="10"/>
      <c r="C195" s="2"/>
      <c r="D195" s="2"/>
      <c r="E195" s="7"/>
      <c r="F195" s="7"/>
      <c r="G195" s="7"/>
      <c r="H195" s="10"/>
      <c r="Y195" s="3"/>
      <c r="Z195" s="3"/>
      <c r="AA195" s="3"/>
      <c r="AB195" s="2"/>
      <c r="AC195" s="2"/>
      <c r="AD195" s="2"/>
      <c r="AE195" s="2"/>
      <c r="AF195" s="2"/>
      <c r="AG195" s="2"/>
      <c r="AH195" s="2"/>
    </row>
    <row r="196" spans="1:34" s="1" customFormat="1" hidden="1">
      <c r="A196" s="10"/>
      <c r="C196" s="2"/>
      <c r="D196" s="2"/>
      <c r="E196" s="7"/>
      <c r="F196" s="7"/>
      <c r="G196" s="7"/>
      <c r="H196" s="10"/>
      <c r="Y196" s="3"/>
      <c r="Z196" s="3"/>
      <c r="AA196" s="3"/>
      <c r="AB196" s="2"/>
      <c r="AC196" s="2"/>
      <c r="AD196" s="2"/>
      <c r="AE196" s="2"/>
      <c r="AF196" s="2"/>
      <c r="AG196" s="2"/>
      <c r="AH196" s="2"/>
    </row>
    <row r="197" spans="1:34" s="1" customFormat="1" hidden="1">
      <c r="A197" s="10"/>
      <c r="C197" s="2"/>
      <c r="D197" s="2"/>
      <c r="E197" s="7"/>
      <c r="F197" s="7"/>
      <c r="G197" s="7"/>
      <c r="H197" s="10"/>
      <c r="Y197" s="3"/>
      <c r="Z197" s="3"/>
      <c r="AA197" s="3"/>
      <c r="AB197" s="2"/>
      <c r="AC197" s="2"/>
      <c r="AD197" s="2"/>
      <c r="AE197" s="2"/>
      <c r="AF197" s="2"/>
      <c r="AG197" s="2"/>
      <c r="AH197" s="2"/>
    </row>
    <row r="198" spans="1:34" s="1" customFormat="1" hidden="1">
      <c r="A198" s="10"/>
      <c r="C198" s="2"/>
      <c r="D198" s="2"/>
      <c r="E198" s="7"/>
      <c r="F198" s="7"/>
      <c r="G198" s="7"/>
      <c r="H198" s="10"/>
      <c r="Y198" s="3"/>
      <c r="Z198" s="3"/>
      <c r="AA198" s="3"/>
      <c r="AB198" s="2"/>
      <c r="AC198" s="2"/>
      <c r="AD198" s="2"/>
      <c r="AE198" s="2"/>
      <c r="AF198" s="2"/>
      <c r="AG198" s="2"/>
      <c r="AH198" s="2"/>
    </row>
    <row r="199" spans="1:34" s="1" customFormat="1" hidden="1">
      <c r="A199" s="10"/>
      <c r="C199" s="2"/>
      <c r="D199" s="2"/>
      <c r="E199" s="7"/>
      <c r="F199" s="7"/>
      <c r="G199" s="7"/>
      <c r="H199" s="10"/>
      <c r="Y199" s="3"/>
      <c r="Z199" s="3"/>
      <c r="AA199" s="3"/>
      <c r="AB199" s="2"/>
      <c r="AC199" s="2"/>
      <c r="AD199" s="2"/>
      <c r="AE199" s="2"/>
      <c r="AF199" s="2"/>
      <c r="AG199" s="2"/>
      <c r="AH199" s="2"/>
    </row>
    <row r="200" spans="1:34" s="1" customFormat="1" hidden="1">
      <c r="A200" s="10"/>
      <c r="C200" s="2"/>
      <c r="D200" s="2"/>
      <c r="E200" s="7"/>
      <c r="F200" s="7"/>
      <c r="G200" s="7"/>
      <c r="H200" s="10"/>
      <c r="Y200" s="3"/>
      <c r="Z200" s="3"/>
      <c r="AA200" s="3"/>
      <c r="AB200" s="2"/>
      <c r="AC200" s="2"/>
      <c r="AD200" s="2"/>
      <c r="AE200" s="2"/>
      <c r="AF200" s="2"/>
      <c r="AG200" s="2"/>
      <c r="AH200" s="2"/>
    </row>
    <row r="201" spans="1:34" s="1" customFormat="1" hidden="1">
      <c r="A201" s="10"/>
      <c r="C201" s="2"/>
      <c r="D201" s="2"/>
      <c r="E201" s="7"/>
      <c r="F201" s="7"/>
      <c r="G201" s="7"/>
      <c r="H201" s="10"/>
      <c r="Y201" s="3"/>
      <c r="Z201" s="3"/>
      <c r="AA201" s="3"/>
      <c r="AB201" s="2"/>
      <c r="AC201" s="2"/>
      <c r="AD201" s="2"/>
      <c r="AE201" s="2"/>
      <c r="AF201" s="2"/>
      <c r="AG201" s="2"/>
      <c r="AH201" s="2"/>
    </row>
    <row r="202" spans="1:34" s="1" customFormat="1" hidden="1">
      <c r="A202" s="10"/>
      <c r="C202" s="2"/>
      <c r="D202" s="2"/>
      <c r="E202" s="7"/>
      <c r="F202" s="7"/>
      <c r="G202" s="7"/>
      <c r="H202" s="10"/>
      <c r="Y202" s="3"/>
      <c r="Z202" s="3"/>
      <c r="AA202" s="3"/>
      <c r="AB202" s="2"/>
      <c r="AC202" s="2"/>
      <c r="AD202" s="2"/>
      <c r="AE202" s="2"/>
      <c r="AF202" s="2"/>
      <c r="AG202" s="2"/>
      <c r="AH202" s="2"/>
    </row>
    <row r="203" spans="1:34" s="1" customFormat="1" hidden="1">
      <c r="A203" s="10"/>
      <c r="C203" s="2"/>
      <c r="D203" s="2"/>
      <c r="E203" s="7"/>
      <c r="F203" s="7"/>
      <c r="G203" s="7"/>
      <c r="H203" s="10"/>
      <c r="Y203" s="3"/>
      <c r="Z203" s="3"/>
      <c r="AA203" s="3"/>
      <c r="AB203" s="2"/>
      <c r="AC203" s="2"/>
      <c r="AD203" s="2"/>
      <c r="AE203" s="2"/>
      <c r="AF203" s="2"/>
      <c r="AG203" s="2"/>
      <c r="AH203" s="2"/>
    </row>
    <row r="204" spans="1:34" s="1" customFormat="1" hidden="1">
      <c r="A204" s="10"/>
      <c r="C204" s="2"/>
      <c r="D204" s="2"/>
      <c r="E204" s="7"/>
      <c r="F204" s="7"/>
      <c r="G204" s="7"/>
      <c r="H204" s="10"/>
      <c r="Y204" s="3"/>
      <c r="Z204" s="3"/>
      <c r="AA204" s="3"/>
      <c r="AB204" s="2"/>
      <c r="AC204" s="2"/>
      <c r="AD204" s="2"/>
      <c r="AE204" s="2"/>
      <c r="AF204" s="2"/>
      <c r="AG204" s="2"/>
      <c r="AH204" s="2"/>
    </row>
    <row r="205" spans="1:34" s="1" customFormat="1" hidden="1">
      <c r="A205" s="10"/>
      <c r="C205" s="2"/>
      <c r="D205" s="2"/>
      <c r="E205" s="7"/>
      <c r="F205" s="7"/>
      <c r="G205" s="7"/>
      <c r="H205" s="10"/>
      <c r="Y205" s="3"/>
      <c r="Z205" s="3"/>
      <c r="AA205" s="3"/>
      <c r="AB205" s="2"/>
      <c r="AC205" s="2"/>
      <c r="AD205" s="2"/>
      <c r="AE205" s="2"/>
      <c r="AF205" s="2"/>
      <c r="AG205" s="2"/>
      <c r="AH205" s="2"/>
    </row>
    <row r="206" spans="1:34" s="1" customFormat="1" hidden="1">
      <c r="A206" s="10"/>
      <c r="C206" s="2"/>
      <c r="D206" s="2"/>
      <c r="E206" s="7"/>
      <c r="F206" s="7"/>
      <c r="G206" s="7"/>
      <c r="H206" s="10"/>
      <c r="Y206" s="3"/>
      <c r="Z206" s="3"/>
      <c r="AA206" s="3"/>
      <c r="AB206" s="2"/>
      <c r="AC206" s="2"/>
      <c r="AD206" s="2"/>
      <c r="AE206" s="2"/>
      <c r="AF206" s="2"/>
      <c r="AG206" s="2"/>
      <c r="AH206" s="2"/>
    </row>
    <row r="207" spans="1:34" s="1" customFormat="1" hidden="1">
      <c r="A207" s="10"/>
      <c r="C207" s="2"/>
      <c r="D207" s="2"/>
      <c r="E207" s="7"/>
      <c r="F207" s="7"/>
      <c r="G207" s="7"/>
      <c r="H207" s="10"/>
      <c r="Y207" s="3"/>
      <c r="Z207" s="3"/>
      <c r="AA207" s="3"/>
      <c r="AB207" s="2"/>
      <c r="AC207" s="2"/>
      <c r="AD207" s="2"/>
      <c r="AE207" s="2"/>
      <c r="AF207" s="2"/>
      <c r="AG207" s="2"/>
      <c r="AH207" s="2"/>
    </row>
    <row r="208" spans="1:34" s="1" customFormat="1" hidden="1">
      <c r="A208" s="10"/>
      <c r="C208" s="2"/>
      <c r="D208" s="2"/>
      <c r="E208" s="7"/>
      <c r="F208" s="7"/>
      <c r="G208" s="7"/>
      <c r="H208" s="10"/>
      <c r="Y208" s="3"/>
      <c r="Z208" s="3"/>
      <c r="AA208" s="3"/>
      <c r="AB208" s="2"/>
      <c r="AC208" s="2"/>
      <c r="AD208" s="2"/>
      <c r="AE208" s="2"/>
      <c r="AF208" s="2"/>
      <c r="AG208" s="2"/>
      <c r="AH208" s="2"/>
    </row>
    <row r="209" spans="1:34" s="1" customFormat="1" hidden="1">
      <c r="A209" s="10"/>
      <c r="C209" s="2"/>
      <c r="D209" s="2"/>
      <c r="E209" s="7"/>
      <c r="F209" s="7"/>
      <c r="G209" s="7"/>
      <c r="H209" s="10"/>
      <c r="Y209" s="3"/>
      <c r="Z209" s="3"/>
      <c r="AA209" s="3"/>
      <c r="AB209" s="2"/>
      <c r="AC209" s="2"/>
      <c r="AD209" s="2"/>
      <c r="AE209" s="2"/>
      <c r="AF209" s="2"/>
      <c r="AG209" s="2"/>
      <c r="AH209" s="2"/>
    </row>
    <row r="210" spans="1:34" s="1" customFormat="1" hidden="1">
      <c r="A210" s="10"/>
      <c r="C210" s="2"/>
      <c r="D210" s="2"/>
      <c r="E210" s="7"/>
      <c r="F210" s="7"/>
      <c r="G210" s="7"/>
      <c r="H210" s="10"/>
      <c r="Y210" s="3"/>
      <c r="Z210" s="3"/>
      <c r="AA210" s="3"/>
      <c r="AB210" s="2"/>
      <c r="AC210" s="2"/>
      <c r="AD210" s="2"/>
      <c r="AE210" s="2"/>
      <c r="AF210" s="2"/>
      <c r="AG210" s="2"/>
      <c r="AH210" s="2"/>
    </row>
    <row r="211" spans="1:34" s="1" customFormat="1" hidden="1">
      <c r="A211" s="10"/>
      <c r="C211" s="2"/>
      <c r="D211" s="2"/>
      <c r="E211" s="7"/>
      <c r="F211" s="7"/>
      <c r="G211" s="7"/>
      <c r="H211" s="10"/>
      <c r="Y211" s="3"/>
      <c r="Z211" s="3"/>
      <c r="AA211" s="3"/>
      <c r="AB211" s="2"/>
      <c r="AC211" s="2"/>
      <c r="AD211" s="2"/>
      <c r="AE211" s="2"/>
      <c r="AF211" s="2"/>
      <c r="AG211" s="2"/>
      <c r="AH211" s="2"/>
    </row>
    <row r="212" spans="1:34" s="1" customFormat="1" hidden="1">
      <c r="A212" s="10"/>
      <c r="C212" s="2"/>
      <c r="D212" s="2"/>
      <c r="E212" s="7"/>
      <c r="F212" s="7"/>
      <c r="G212" s="7"/>
      <c r="H212" s="10"/>
      <c r="Y212" s="3"/>
      <c r="Z212" s="3"/>
      <c r="AA212" s="3"/>
      <c r="AB212" s="2"/>
      <c r="AC212" s="2"/>
      <c r="AD212" s="2"/>
      <c r="AE212" s="2"/>
      <c r="AF212" s="2"/>
      <c r="AG212" s="2"/>
      <c r="AH212" s="2"/>
    </row>
    <row r="213" spans="1:34" s="1" customFormat="1" hidden="1">
      <c r="A213" s="10"/>
      <c r="C213" s="2"/>
      <c r="D213" s="2"/>
      <c r="E213" s="7"/>
      <c r="F213" s="7"/>
      <c r="G213" s="7"/>
      <c r="H213" s="10"/>
      <c r="Y213" s="3"/>
      <c r="Z213" s="3"/>
      <c r="AA213" s="3"/>
      <c r="AB213" s="2"/>
      <c r="AC213" s="2"/>
      <c r="AD213" s="2"/>
      <c r="AE213" s="2"/>
      <c r="AF213" s="2"/>
      <c r="AG213" s="2"/>
      <c r="AH213" s="2"/>
    </row>
    <row r="214" spans="1:34" s="1" customFormat="1" hidden="1">
      <c r="A214" s="10"/>
      <c r="C214" s="2"/>
      <c r="D214" s="2"/>
      <c r="E214" s="7"/>
      <c r="F214" s="7"/>
      <c r="G214" s="7"/>
      <c r="H214" s="10"/>
      <c r="Y214" s="3"/>
      <c r="Z214" s="3"/>
      <c r="AA214" s="3"/>
      <c r="AB214" s="2"/>
      <c r="AC214" s="2"/>
      <c r="AD214" s="2"/>
      <c r="AE214" s="2"/>
      <c r="AF214" s="2"/>
      <c r="AG214" s="2"/>
      <c r="AH214" s="2"/>
    </row>
    <row r="215" spans="1:34" s="1" customFormat="1" hidden="1">
      <c r="A215" s="10"/>
      <c r="C215" s="2"/>
      <c r="D215" s="2"/>
      <c r="E215" s="7"/>
      <c r="F215" s="7"/>
      <c r="G215" s="7"/>
      <c r="H215" s="10"/>
      <c r="Y215" s="3"/>
      <c r="Z215" s="3"/>
      <c r="AA215" s="3"/>
      <c r="AB215" s="2"/>
      <c r="AC215" s="2"/>
      <c r="AD215" s="2"/>
      <c r="AE215" s="2"/>
      <c r="AF215" s="2"/>
      <c r="AG215" s="2"/>
      <c r="AH215" s="2"/>
    </row>
    <row r="216" spans="1:34" s="1" customFormat="1" hidden="1">
      <c r="A216" s="10"/>
      <c r="C216" s="2"/>
      <c r="D216" s="2"/>
      <c r="E216" s="7"/>
      <c r="F216" s="7"/>
      <c r="G216" s="7"/>
      <c r="H216" s="10"/>
      <c r="Y216" s="3"/>
      <c r="Z216" s="3"/>
      <c r="AA216" s="3"/>
      <c r="AB216" s="2"/>
      <c r="AC216" s="2"/>
      <c r="AD216" s="2"/>
      <c r="AE216" s="2"/>
      <c r="AF216" s="2"/>
      <c r="AG216" s="2"/>
      <c r="AH216" s="2"/>
    </row>
    <row r="217" spans="1:34" s="1" customFormat="1" hidden="1">
      <c r="A217" s="10"/>
      <c r="C217" s="2"/>
      <c r="D217" s="2"/>
      <c r="E217" s="7"/>
      <c r="F217" s="7"/>
      <c r="G217" s="7"/>
      <c r="H217" s="10"/>
      <c r="Y217" s="3"/>
      <c r="Z217" s="3"/>
      <c r="AA217" s="3"/>
      <c r="AB217" s="2"/>
      <c r="AC217" s="2"/>
      <c r="AD217" s="2"/>
      <c r="AE217" s="2"/>
      <c r="AF217" s="2"/>
      <c r="AG217" s="2"/>
      <c r="AH217" s="2"/>
    </row>
    <row r="218" spans="1:34" s="1" customFormat="1" hidden="1">
      <c r="A218" s="10"/>
      <c r="C218" s="2"/>
      <c r="D218" s="2"/>
      <c r="E218" s="7"/>
      <c r="F218" s="7"/>
      <c r="G218" s="7"/>
      <c r="H218" s="10"/>
      <c r="Y218" s="3"/>
      <c r="Z218" s="3"/>
      <c r="AA218" s="3"/>
      <c r="AB218" s="2"/>
      <c r="AC218" s="2"/>
      <c r="AD218" s="2"/>
      <c r="AE218" s="2"/>
      <c r="AF218" s="2"/>
      <c r="AG218" s="2"/>
      <c r="AH218" s="2"/>
    </row>
    <row r="219" spans="1:34" s="1" customFormat="1" hidden="1">
      <c r="A219" s="10"/>
      <c r="C219" s="2"/>
      <c r="D219" s="2"/>
      <c r="E219" s="7"/>
      <c r="F219" s="7"/>
      <c r="G219" s="7"/>
      <c r="H219" s="10"/>
      <c r="Y219" s="3"/>
      <c r="Z219" s="3"/>
      <c r="AA219" s="3"/>
      <c r="AB219" s="2"/>
      <c r="AC219" s="2"/>
      <c r="AD219" s="2"/>
      <c r="AE219" s="2"/>
      <c r="AF219" s="2"/>
      <c r="AG219" s="2"/>
      <c r="AH219" s="2"/>
    </row>
    <row r="220" spans="1:34" s="1" customFormat="1" hidden="1">
      <c r="A220" s="10"/>
      <c r="C220" s="2"/>
      <c r="D220" s="2"/>
      <c r="E220" s="7"/>
      <c r="F220" s="7"/>
      <c r="G220" s="7"/>
      <c r="H220" s="10"/>
      <c r="Y220" s="3"/>
      <c r="Z220" s="3"/>
      <c r="AA220" s="3"/>
      <c r="AB220" s="2"/>
      <c r="AC220" s="2"/>
      <c r="AD220" s="2"/>
      <c r="AE220" s="2"/>
      <c r="AF220" s="2"/>
      <c r="AG220" s="2"/>
      <c r="AH220" s="2"/>
    </row>
    <row r="221" spans="1:34" s="1" customFormat="1" hidden="1">
      <c r="A221" s="10"/>
      <c r="C221" s="2"/>
      <c r="D221" s="2"/>
      <c r="E221" s="7"/>
      <c r="F221" s="7"/>
      <c r="G221" s="7"/>
      <c r="H221" s="10"/>
      <c r="Y221" s="3"/>
      <c r="Z221" s="3"/>
      <c r="AA221" s="3"/>
      <c r="AB221" s="2"/>
      <c r="AC221" s="2"/>
      <c r="AD221" s="2"/>
      <c r="AE221" s="2"/>
      <c r="AF221" s="2"/>
      <c r="AG221" s="2"/>
      <c r="AH221" s="2"/>
    </row>
    <row r="222" spans="1:34" s="1" customFormat="1" hidden="1">
      <c r="A222" s="10"/>
      <c r="C222" s="2"/>
      <c r="D222" s="2"/>
      <c r="E222" s="7"/>
      <c r="F222" s="7"/>
      <c r="G222" s="7"/>
      <c r="H222" s="10"/>
      <c r="Y222" s="3"/>
      <c r="Z222" s="3"/>
      <c r="AA222" s="3"/>
      <c r="AB222" s="2"/>
      <c r="AC222" s="2"/>
      <c r="AD222" s="2"/>
      <c r="AE222" s="2"/>
      <c r="AF222" s="2"/>
      <c r="AG222" s="2"/>
      <c r="AH222" s="2"/>
    </row>
    <row r="223" spans="1:34" s="1" customFormat="1" hidden="1">
      <c r="A223" s="10"/>
      <c r="C223" s="2"/>
      <c r="D223" s="2"/>
      <c r="E223" s="7"/>
      <c r="F223" s="7"/>
      <c r="G223" s="7"/>
      <c r="H223" s="10"/>
      <c r="Y223" s="3"/>
      <c r="Z223" s="3"/>
      <c r="AA223" s="3"/>
      <c r="AB223" s="2"/>
      <c r="AC223" s="2"/>
      <c r="AD223" s="2"/>
      <c r="AE223" s="2"/>
      <c r="AF223" s="2"/>
      <c r="AG223" s="2"/>
      <c r="AH223" s="2"/>
    </row>
    <row r="224" spans="1:34" s="1" customFormat="1" hidden="1">
      <c r="A224" s="10"/>
      <c r="C224" s="2"/>
      <c r="D224" s="2"/>
      <c r="E224" s="7"/>
      <c r="F224" s="7"/>
      <c r="G224" s="7"/>
      <c r="H224" s="10"/>
      <c r="Y224" s="3"/>
      <c r="Z224" s="3"/>
      <c r="AA224" s="3"/>
      <c r="AB224" s="2"/>
      <c r="AC224" s="2"/>
      <c r="AD224" s="2"/>
      <c r="AE224" s="2"/>
      <c r="AF224" s="2"/>
      <c r="AG224" s="2"/>
      <c r="AH224" s="2"/>
    </row>
    <row r="225" spans="1:34" s="1" customFormat="1" hidden="1">
      <c r="A225" s="10"/>
      <c r="C225" s="2"/>
      <c r="D225" s="2"/>
      <c r="E225" s="7"/>
      <c r="F225" s="7"/>
      <c r="G225" s="7"/>
      <c r="H225" s="10"/>
      <c r="Y225" s="3"/>
      <c r="Z225" s="3"/>
      <c r="AA225" s="3"/>
      <c r="AB225" s="2"/>
      <c r="AC225" s="2"/>
      <c r="AD225" s="2"/>
      <c r="AE225" s="2"/>
      <c r="AF225" s="2"/>
      <c r="AG225" s="2"/>
      <c r="AH225" s="2"/>
    </row>
    <row r="226" spans="1:34" s="1" customFormat="1" hidden="1">
      <c r="A226" s="10"/>
      <c r="C226" s="2"/>
      <c r="D226" s="2"/>
      <c r="E226" s="7"/>
      <c r="F226" s="7"/>
      <c r="G226" s="7"/>
      <c r="H226" s="10"/>
      <c r="Y226" s="3"/>
      <c r="Z226" s="3"/>
      <c r="AA226" s="3"/>
      <c r="AB226" s="2"/>
      <c r="AC226" s="2"/>
      <c r="AD226" s="2"/>
      <c r="AE226" s="2"/>
      <c r="AF226" s="2"/>
      <c r="AG226" s="2"/>
      <c r="AH226" s="2"/>
    </row>
    <row r="227" spans="1:34" s="1" customFormat="1" hidden="1">
      <c r="A227" s="10"/>
      <c r="C227" s="2"/>
      <c r="D227" s="2"/>
      <c r="E227" s="7"/>
      <c r="F227" s="7"/>
      <c r="G227" s="7"/>
      <c r="H227" s="10"/>
      <c r="Y227" s="3"/>
      <c r="Z227" s="3"/>
      <c r="AA227" s="3"/>
      <c r="AB227" s="2"/>
      <c r="AC227" s="2"/>
      <c r="AD227" s="2"/>
      <c r="AE227" s="2"/>
      <c r="AF227" s="2"/>
      <c r="AG227" s="2"/>
      <c r="AH227" s="2"/>
    </row>
    <row r="228" spans="1:34" s="1" customFormat="1" hidden="1">
      <c r="A228" s="10"/>
      <c r="C228" s="2"/>
      <c r="D228" s="2"/>
      <c r="E228" s="7"/>
      <c r="F228" s="7"/>
      <c r="G228" s="7"/>
      <c r="H228" s="10"/>
      <c r="Y228" s="3"/>
      <c r="Z228" s="3"/>
      <c r="AA228" s="3"/>
      <c r="AB228" s="2"/>
      <c r="AC228" s="2"/>
      <c r="AD228" s="2"/>
      <c r="AE228" s="2"/>
      <c r="AF228" s="2"/>
      <c r="AG228" s="2"/>
      <c r="AH228" s="2"/>
    </row>
    <row r="229" spans="1:34" s="1" customFormat="1" hidden="1">
      <c r="A229" s="10"/>
      <c r="C229" s="2"/>
      <c r="D229" s="2"/>
      <c r="E229" s="7"/>
      <c r="F229" s="7"/>
      <c r="G229" s="7"/>
      <c r="H229" s="10"/>
      <c r="Y229" s="3"/>
      <c r="Z229" s="3"/>
      <c r="AA229" s="3"/>
      <c r="AB229" s="2"/>
      <c r="AC229" s="2"/>
      <c r="AD229" s="2"/>
      <c r="AE229" s="2"/>
      <c r="AF229" s="2"/>
      <c r="AG229" s="2"/>
      <c r="AH229" s="2"/>
    </row>
    <row r="230" spans="1:34" s="1" customFormat="1" hidden="1">
      <c r="A230" s="10"/>
      <c r="C230" s="2"/>
      <c r="D230" s="2"/>
      <c r="E230" s="7"/>
      <c r="F230" s="7"/>
      <c r="G230" s="7"/>
      <c r="H230" s="10"/>
      <c r="Y230" s="3"/>
      <c r="Z230" s="3"/>
      <c r="AA230" s="3"/>
      <c r="AB230" s="2"/>
      <c r="AC230" s="2"/>
      <c r="AD230" s="2"/>
      <c r="AE230" s="2"/>
      <c r="AF230" s="2"/>
      <c r="AG230" s="2"/>
      <c r="AH230" s="2"/>
    </row>
    <row r="231" spans="1:34" s="1" customFormat="1" hidden="1">
      <c r="A231" s="10"/>
      <c r="C231" s="2"/>
      <c r="D231" s="2"/>
      <c r="E231" s="7"/>
      <c r="F231" s="7"/>
      <c r="G231" s="7"/>
      <c r="H231" s="10"/>
      <c r="Y231" s="3"/>
      <c r="Z231" s="3"/>
      <c r="AA231" s="3"/>
      <c r="AB231" s="2"/>
      <c r="AC231" s="2"/>
      <c r="AD231" s="2"/>
      <c r="AE231" s="2"/>
      <c r="AF231" s="2"/>
      <c r="AG231" s="2"/>
      <c r="AH231" s="2"/>
    </row>
    <row r="232" spans="1:34" s="1" customFormat="1" hidden="1">
      <c r="A232" s="10"/>
      <c r="C232" s="2"/>
      <c r="D232" s="2"/>
      <c r="E232" s="7"/>
      <c r="F232" s="7"/>
      <c r="G232" s="7"/>
      <c r="H232" s="10"/>
      <c r="Y232" s="3"/>
      <c r="Z232" s="3"/>
      <c r="AA232" s="3"/>
      <c r="AB232" s="2"/>
      <c r="AC232" s="2"/>
      <c r="AD232" s="2"/>
      <c r="AE232" s="2"/>
      <c r="AF232" s="2"/>
      <c r="AG232" s="2"/>
      <c r="AH232" s="2"/>
    </row>
    <row r="233" spans="1:34" s="1" customFormat="1" hidden="1">
      <c r="A233" s="10"/>
      <c r="C233" s="2"/>
      <c r="D233" s="2"/>
      <c r="E233" s="7"/>
      <c r="F233" s="7"/>
      <c r="G233" s="7"/>
      <c r="H233" s="10"/>
      <c r="Y233" s="3"/>
      <c r="Z233" s="3"/>
      <c r="AA233" s="3"/>
      <c r="AB233" s="2"/>
      <c r="AC233" s="2"/>
      <c r="AD233" s="2"/>
      <c r="AE233" s="2"/>
      <c r="AF233" s="2"/>
      <c r="AG233" s="2"/>
      <c r="AH233" s="2"/>
    </row>
    <row r="234" spans="1:34" s="1" customFormat="1" hidden="1">
      <c r="A234" s="10"/>
      <c r="C234" s="2"/>
      <c r="D234" s="2"/>
      <c r="E234" s="7"/>
      <c r="F234" s="7"/>
      <c r="G234" s="7"/>
      <c r="H234" s="10"/>
      <c r="Y234" s="3"/>
      <c r="Z234" s="3"/>
      <c r="AA234" s="3"/>
      <c r="AB234" s="2"/>
      <c r="AC234" s="2"/>
      <c r="AD234" s="2"/>
      <c r="AE234" s="2"/>
      <c r="AF234" s="2"/>
      <c r="AG234" s="2"/>
      <c r="AH234" s="2"/>
    </row>
    <row r="235" spans="1:34" s="1" customFormat="1" hidden="1">
      <c r="A235" s="10"/>
      <c r="C235" s="2"/>
      <c r="D235" s="2"/>
      <c r="E235" s="7"/>
      <c r="F235" s="7"/>
      <c r="G235" s="7"/>
      <c r="H235" s="10"/>
      <c r="Y235" s="3"/>
      <c r="Z235" s="3"/>
      <c r="AA235" s="3"/>
      <c r="AB235" s="2"/>
      <c r="AC235" s="2"/>
      <c r="AD235" s="2"/>
      <c r="AE235" s="2"/>
      <c r="AF235" s="2"/>
      <c r="AG235" s="2"/>
      <c r="AH235" s="2"/>
    </row>
    <row r="236" spans="1:34" s="1" customFormat="1" hidden="1">
      <c r="A236" s="10"/>
      <c r="C236" s="2"/>
      <c r="D236" s="2"/>
      <c r="E236" s="7"/>
      <c r="F236" s="7"/>
      <c r="G236" s="7"/>
      <c r="H236" s="10"/>
      <c r="Y236" s="3"/>
      <c r="Z236" s="3"/>
      <c r="AA236" s="3"/>
      <c r="AB236" s="2"/>
      <c r="AC236" s="2"/>
      <c r="AD236" s="2"/>
      <c r="AE236" s="2"/>
      <c r="AF236" s="2"/>
      <c r="AG236" s="2"/>
      <c r="AH236" s="2"/>
    </row>
    <row r="237" spans="1:34" s="1" customFormat="1" hidden="1">
      <c r="A237" s="10"/>
      <c r="C237" s="2"/>
      <c r="D237" s="2"/>
      <c r="E237" s="7"/>
      <c r="F237" s="7"/>
      <c r="G237" s="7"/>
      <c r="H237" s="10"/>
      <c r="Y237" s="3"/>
      <c r="Z237" s="3"/>
      <c r="AA237" s="3"/>
      <c r="AB237" s="2"/>
      <c r="AC237" s="2"/>
      <c r="AD237" s="2"/>
      <c r="AE237" s="2"/>
      <c r="AF237" s="2"/>
      <c r="AG237" s="2"/>
      <c r="AH237" s="2"/>
    </row>
    <row r="238" spans="1:34" s="1" customFormat="1" hidden="1">
      <c r="A238" s="10"/>
      <c r="C238" s="2"/>
      <c r="D238" s="2"/>
      <c r="E238" s="7"/>
      <c r="F238" s="7"/>
      <c r="G238" s="7"/>
      <c r="H238" s="10"/>
      <c r="Y238" s="3"/>
      <c r="Z238" s="3"/>
      <c r="AA238" s="3"/>
      <c r="AB238" s="2"/>
      <c r="AC238" s="2"/>
      <c r="AD238" s="2"/>
      <c r="AE238" s="2"/>
      <c r="AF238" s="2"/>
      <c r="AG238" s="2"/>
      <c r="AH238" s="2"/>
    </row>
    <row r="239" spans="1:34" s="1" customFormat="1" hidden="1">
      <c r="A239" s="10"/>
      <c r="C239" s="2"/>
      <c r="D239" s="2"/>
      <c r="E239" s="7"/>
      <c r="F239" s="7"/>
      <c r="G239" s="7"/>
      <c r="H239" s="10"/>
      <c r="Y239" s="3"/>
      <c r="Z239" s="3"/>
      <c r="AA239" s="3"/>
      <c r="AB239" s="2"/>
      <c r="AC239" s="2"/>
      <c r="AD239" s="2"/>
      <c r="AE239" s="2"/>
      <c r="AF239" s="2"/>
      <c r="AG239" s="2"/>
      <c r="AH239" s="2"/>
    </row>
    <row r="240" spans="1:34" s="1" customFormat="1" hidden="1">
      <c r="A240" s="10"/>
      <c r="C240" s="2"/>
      <c r="D240" s="2"/>
      <c r="E240" s="7"/>
      <c r="F240" s="7"/>
      <c r="G240" s="7"/>
      <c r="H240" s="10"/>
      <c r="Y240" s="3"/>
      <c r="Z240" s="3"/>
      <c r="AA240" s="3"/>
      <c r="AB240" s="2"/>
      <c r="AC240" s="2"/>
      <c r="AD240" s="2"/>
      <c r="AE240" s="2"/>
      <c r="AF240" s="2"/>
      <c r="AG240" s="2"/>
      <c r="AH240" s="2"/>
    </row>
    <row r="241" spans="1:34" s="1" customFormat="1" hidden="1">
      <c r="A241" s="10"/>
      <c r="C241" s="2"/>
      <c r="D241" s="2"/>
      <c r="E241" s="7"/>
      <c r="F241" s="7"/>
      <c r="G241" s="7"/>
      <c r="H241" s="10"/>
      <c r="Y241" s="3"/>
      <c r="Z241" s="3"/>
      <c r="AA241" s="3"/>
      <c r="AB241" s="2"/>
      <c r="AC241" s="2"/>
      <c r="AD241" s="2"/>
      <c r="AE241" s="2"/>
      <c r="AF241" s="2"/>
      <c r="AG241" s="2"/>
      <c r="AH241" s="2"/>
    </row>
    <row r="242" spans="1:34" s="1" customFormat="1" hidden="1">
      <c r="A242" s="10"/>
      <c r="C242" s="2"/>
      <c r="D242" s="2"/>
      <c r="E242" s="7"/>
      <c r="F242" s="7"/>
      <c r="G242" s="7"/>
      <c r="H242" s="10"/>
      <c r="Y242" s="3"/>
      <c r="Z242" s="3"/>
      <c r="AA242" s="3"/>
      <c r="AB242" s="2"/>
      <c r="AC242" s="2"/>
      <c r="AD242" s="2"/>
      <c r="AE242" s="2"/>
      <c r="AF242" s="2"/>
      <c r="AG242" s="2"/>
      <c r="AH242" s="2"/>
    </row>
    <row r="243" spans="1:34" s="1" customFormat="1" hidden="1">
      <c r="A243" s="10"/>
      <c r="C243" s="2"/>
      <c r="D243" s="2"/>
      <c r="E243" s="7"/>
      <c r="F243" s="7"/>
      <c r="G243" s="7"/>
      <c r="H243" s="10"/>
      <c r="Y243" s="3"/>
      <c r="Z243" s="3"/>
      <c r="AA243" s="3"/>
      <c r="AB243" s="2"/>
      <c r="AC243" s="2"/>
      <c r="AD243" s="2"/>
      <c r="AE243" s="2"/>
      <c r="AF243" s="2"/>
      <c r="AG243" s="2"/>
      <c r="AH243" s="2"/>
    </row>
    <row r="244" spans="1:34" s="1" customFormat="1" hidden="1">
      <c r="A244" s="10"/>
      <c r="C244" s="2"/>
      <c r="D244" s="2"/>
      <c r="E244" s="7"/>
      <c r="F244" s="7"/>
      <c r="G244" s="7"/>
      <c r="H244" s="10"/>
      <c r="Y244" s="3"/>
      <c r="Z244" s="3"/>
      <c r="AA244" s="3"/>
      <c r="AB244" s="2"/>
      <c r="AC244" s="2"/>
      <c r="AD244" s="2"/>
      <c r="AE244" s="2"/>
      <c r="AF244" s="2"/>
      <c r="AG244" s="2"/>
      <c r="AH244" s="2"/>
    </row>
    <row r="245" spans="1:34" s="1" customFormat="1" hidden="1">
      <c r="A245" s="10"/>
      <c r="C245" s="2"/>
      <c r="D245" s="2"/>
      <c r="E245" s="7"/>
      <c r="F245" s="7"/>
      <c r="G245" s="7"/>
      <c r="H245" s="10"/>
      <c r="Y245" s="3"/>
      <c r="Z245" s="3"/>
      <c r="AA245" s="3"/>
      <c r="AB245" s="2"/>
      <c r="AC245" s="2"/>
      <c r="AD245" s="2"/>
      <c r="AE245" s="2"/>
      <c r="AF245" s="2"/>
      <c r="AG245" s="2"/>
      <c r="AH245" s="2"/>
    </row>
    <row r="246" spans="1:34" s="1" customFormat="1" hidden="1">
      <c r="A246" s="10"/>
      <c r="C246" s="2"/>
      <c r="D246" s="2"/>
      <c r="E246" s="7"/>
      <c r="F246" s="7"/>
      <c r="G246" s="7"/>
      <c r="H246" s="10"/>
      <c r="Y246" s="3"/>
      <c r="Z246" s="3"/>
      <c r="AA246" s="3"/>
      <c r="AB246" s="2"/>
      <c r="AC246" s="2"/>
      <c r="AD246" s="2"/>
      <c r="AE246" s="2"/>
      <c r="AF246" s="2"/>
      <c r="AG246" s="2"/>
      <c r="AH246" s="2"/>
    </row>
    <row r="247" spans="1:34" s="1" customFormat="1" hidden="1">
      <c r="A247" s="10"/>
      <c r="C247" s="2"/>
      <c r="D247" s="2"/>
      <c r="E247" s="7"/>
      <c r="F247" s="7"/>
      <c r="G247" s="7"/>
      <c r="H247" s="10"/>
      <c r="Y247" s="3"/>
      <c r="Z247" s="3"/>
      <c r="AA247" s="3"/>
      <c r="AB247" s="2"/>
      <c r="AC247" s="2"/>
      <c r="AD247" s="2"/>
      <c r="AE247" s="2"/>
      <c r="AF247" s="2"/>
      <c r="AG247" s="2"/>
      <c r="AH247" s="2"/>
    </row>
    <row r="248" spans="1:34" s="1" customFormat="1" hidden="1">
      <c r="A248" s="10"/>
      <c r="C248" s="2"/>
      <c r="D248" s="2"/>
      <c r="E248" s="7"/>
      <c r="F248" s="7"/>
      <c r="G248" s="7"/>
      <c r="H248" s="10"/>
      <c r="Y248" s="3"/>
      <c r="Z248" s="3"/>
      <c r="AA248" s="3"/>
      <c r="AB248" s="2"/>
      <c r="AC248" s="2"/>
      <c r="AD248" s="2"/>
      <c r="AE248" s="2"/>
      <c r="AF248" s="2"/>
      <c r="AG248" s="2"/>
      <c r="AH248" s="2"/>
    </row>
    <row r="249" spans="1:34" s="1" customFormat="1" hidden="1">
      <c r="A249" s="10"/>
      <c r="C249" s="2"/>
      <c r="D249" s="2"/>
      <c r="E249" s="7"/>
      <c r="F249" s="7"/>
      <c r="G249" s="7"/>
      <c r="H249" s="10"/>
      <c r="Y249" s="3"/>
      <c r="Z249" s="3"/>
      <c r="AA249" s="3"/>
      <c r="AB249" s="2"/>
      <c r="AC249" s="2"/>
      <c r="AD249" s="2"/>
      <c r="AE249" s="2"/>
      <c r="AF249" s="2"/>
      <c r="AG249" s="2"/>
      <c r="AH249" s="2"/>
    </row>
    <row r="250" spans="1:34" s="1" customFormat="1" hidden="1">
      <c r="A250" s="10"/>
      <c r="C250" s="2"/>
      <c r="D250" s="2"/>
      <c r="E250" s="7"/>
      <c r="F250" s="7"/>
      <c r="G250" s="7"/>
      <c r="H250" s="10"/>
      <c r="Y250" s="3"/>
      <c r="Z250" s="3"/>
      <c r="AA250" s="3"/>
      <c r="AB250" s="2"/>
      <c r="AC250" s="2"/>
      <c r="AD250" s="2"/>
      <c r="AE250" s="2"/>
      <c r="AF250" s="2"/>
      <c r="AG250" s="2"/>
      <c r="AH250" s="2"/>
    </row>
    <row r="251" spans="1:34" s="1" customFormat="1" hidden="1">
      <c r="A251" s="10"/>
      <c r="C251" s="2"/>
      <c r="D251" s="2"/>
      <c r="E251" s="7"/>
      <c r="F251" s="7"/>
      <c r="G251" s="7"/>
      <c r="H251" s="10"/>
      <c r="Y251" s="3"/>
      <c r="Z251" s="3"/>
      <c r="AA251" s="3"/>
      <c r="AB251" s="2"/>
      <c r="AC251" s="2"/>
      <c r="AD251" s="2"/>
      <c r="AE251" s="2"/>
      <c r="AF251" s="2"/>
      <c r="AG251" s="2"/>
      <c r="AH251" s="2"/>
    </row>
    <row r="252" spans="1:34" s="1" customFormat="1" hidden="1">
      <c r="A252" s="10"/>
      <c r="C252" s="2"/>
      <c r="D252" s="2"/>
      <c r="E252" s="7"/>
      <c r="F252" s="7"/>
      <c r="G252" s="7"/>
      <c r="H252" s="10"/>
      <c r="Y252" s="3"/>
      <c r="Z252" s="3"/>
      <c r="AA252" s="3"/>
      <c r="AB252" s="2"/>
      <c r="AC252" s="2"/>
      <c r="AD252" s="2"/>
      <c r="AE252" s="2"/>
      <c r="AF252" s="2"/>
      <c r="AG252" s="2"/>
      <c r="AH252" s="2"/>
    </row>
    <row r="253" spans="1:34" s="1" customFormat="1" hidden="1">
      <c r="A253" s="10"/>
      <c r="C253" s="2"/>
      <c r="D253" s="2"/>
      <c r="E253" s="7"/>
      <c r="F253" s="7"/>
      <c r="G253" s="7"/>
      <c r="H253" s="10"/>
      <c r="Y253" s="3"/>
      <c r="Z253" s="3"/>
      <c r="AA253" s="3"/>
      <c r="AB253" s="2"/>
      <c r="AC253" s="2"/>
      <c r="AD253" s="2"/>
      <c r="AE253" s="2"/>
      <c r="AF253" s="2"/>
      <c r="AG253" s="2"/>
      <c r="AH253" s="2"/>
    </row>
    <row r="254" spans="1:34" s="1" customFormat="1" hidden="1">
      <c r="A254" s="10"/>
      <c r="C254" s="2"/>
      <c r="D254" s="2"/>
      <c r="E254" s="7"/>
      <c r="F254" s="7"/>
      <c r="G254" s="7"/>
      <c r="H254" s="10"/>
      <c r="Y254" s="3"/>
      <c r="Z254" s="3"/>
      <c r="AA254" s="3"/>
      <c r="AB254" s="2"/>
      <c r="AC254" s="2"/>
      <c r="AD254" s="2"/>
      <c r="AE254" s="2"/>
      <c r="AF254" s="2"/>
      <c r="AG254" s="2"/>
      <c r="AH254" s="2"/>
    </row>
    <row r="255" spans="1:34" s="1" customFormat="1" hidden="1">
      <c r="A255" s="10"/>
      <c r="C255" s="2"/>
      <c r="D255" s="2"/>
      <c r="E255" s="7"/>
      <c r="F255" s="7"/>
      <c r="G255" s="7"/>
      <c r="H255" s="10"/>
      <c r="Y255" s="3"/>
      <c r="Z255" s="3"/>
      <c r="AA255" s="3"/>
      <c r="AB255" s="2"/>
      <c r="AC255" s="2"/>
      <c r="AD255" s="2"/>
      <c r="AE255" s="2"/>
      <c r="AF255" s="2"/>
      <c r="AG255" s="2"/>
      <c r="AH255" s="2"/>
    </row>
    <row r="256" spans="1:34" s="1" customFormat="1" hidden="1">
      <c r="A256" s="10"/>
      <c r="C256" s="2"/>
      <c r="D256" s="2"/>
      <c r="E256" s="7"/>
      <c r="F256" s="7"/>
      <c r="G256" s="7"/>
      <c r="H256" s="10"/>
      <c r="Y256" s="3"/>
      <c r="Z256" s="3"/>
      <c r="AA256" s="3"/>
      <c r="AB256" s="2"/>
      <c r="AC256" s="2"/>
      <c r="AD256" s="2"/>
      <c r="AE256" s="2"/>
      <c r="AF256" s="2"/>
      <c r="AG256" s="2"/>
      <c r="AH256" s="2"/>
    </row>
    <row r="257" spans="1:34" s="1" customFormat="1" hidden="1">
      <c r="A257" s="10"/>
      <c r="C257" s="2"/>
      <c r="D257" s="2"/>
      <c r="E257" s="7"/>
      <c r="F257" s="7"/>
      <c r="G257" s="7"/>
      <c r="H257" s="10"/>
      <c r="Y257" s="3"/>
      <c r="Z257" s="3"/>
      <c r="AA257" s="3"/>
      <c r="AB257" s="2"/>
      <c r="AC257" s="2"/>
      <c r="AD257" s="2"/>
      <c r="AE257" s="2"/>
      <c r="AF257" s="2"/>
      <c r="AG257" s="2"/>
      <c r="AH257" s="2"/>
    </row>
    <row r="258" spans="1:34" s="1" customFormat="1" hidden="1">
      <c r="A258" s="10"/>
      <c r="C258" s="2"/>
      <c r="D258" s="2"/>
      <c r="E258" s="7"/>
      <c r="F258" s="7"/>
      <c r="G258" s="7"/>
      <c r="H258" s="10"/>
      <c r="Y258" s="3"/>
      <c r="Z258" s="3"/>
      <c r="AA258" s="3"/>
      <c r="AB258" s="2"/>
      <c r="AC258" s="2"/>
      <c r="AD258" s="2"/>
      <c r="AE258" s="2"/>
      <c r="AF258" s="2"/>
      <c r="AG258" s="2"/>
      <c r="AH258" s="2"/>
    </row>
    <row r="259" spans="1:34" s="1" customFormat="1" hidden="1">
      <c r="A259" s="10"/>
      <c r="C259" s="2"/>
      <c r="D259" s="2"/>
      <c r="E259" s="7"/>
      <c r="F259" s="7"/>
      <c r="G259" s="7"/>
      <c r="H259" s="10"/>
      <c r="Y259" s="3"/>
      <c r="Z259" s="3"/>
      <c r="AA259" s="3"/>
      <c r="AB259" s="2"/>
      <c r="AC259" s="2"/>
      <c r="AD259" s="2"/>
      <c r="AE259" s="2"/>
      <c r="AF259" s="2"/>
      <c r="AG259" s="2"/>
      <c r="AH259" s="2"/>
    </row>
    <row r="260" spans="1:34" s="1" customFormat="1" hidden="1">
      <c r="A260" s="10"/>
      <c r="C260" s="2"/>
      <c r="D260" s="2"/>
      <c r="E260" s="7"/>
      <c r="F260" s="7"/>
      <c r="G260" s="7"/>
      <c r="H260" s="10"/>
      <c r="Y260" s="3"/>
      <c r="Z260" s="3"/>
      <c r="AA260" s="3"/>
      <c r="AB260" s="2"/>
      <c r="AC260" s="2"/>
      <c r="AD260" s="2"/>
      <c r="AE260" s="2"/>
      <c r="AF260" s="2"/>
      <c r="AG260" s="2"/>
      <c r="AH260" s="2"/>
    </row>
    <row r="261" spans="1:34" s="1" customFormat="1" hidden="1">
      <c r="A261" s="10"/>
      <c r="C261" s="2"/>
      <c r="D261" s="2"/>
      <c r="E261" s="7"/>
      <c r="F261" s="7"/>
      <c r="G261" s="7"/>
      <c r="H261" s="10"/>
      <c r="Y261" s="3"/>
      <c r="Z261" s="3"/>
      <c r="AA261" s="3"/>
      <c r="AB261" s="2"/>
      <c r="AC261" s="2"/>
      <c r="AD261" s="2"/>
      <c r="AE261" s="2"/>
      <c r="AF261" s="2"/>
      <c r="AG261" s="2"/>
      <c r="AH261" s="2"/>
    </row>
    <row r="262" spans="1:34" s="1" customFormat="1" hidden="1">
      <c r="A262" s="10"/>
      <c r="C262" s="2"/>
      <c r="D262" s="2"/>
      <c r="E262" s="7"/>
      <c r="F262" s="7"/>
      <c r="G262" s="7"/>
      <c r="H262" s="10"/>
      <c r="Y262" s="3"/>
      <c r="Z262" s="3"/>
      <c r="AA262" s="3"/>
      <c r="AB262" s="2"/>
      <c r="AC262" s="2"/>
      <c r="AD262" s="2"/>
      <c r="AE262" s="2"/>
      <c r="AF262" s="2"/>
      <c r="AG262" s="2"/>
      <c r="AH262" s="2"/>
    </row>
    <row r="263" spans="1:34" s="1" customFormat="1" hidden="1">
      <c r="A263" s="10"/>
      <c r="C263" s="2"/>
      <c r="D263" s="2"/>
      <c r="E263" s="7"/>
      <c r="F263" s="7"/>
      <c r="G263" s="7"/>
      <c r="H263" s="10"/>
      <c r="Y263" s="3"/>
      <c r="Z263" s="3"/>
      <c r="AA263" s="3"/>
      <c r="AB263" s="2"/>
      <c r="AC263" s="2"/>
      <c r="AD263" s="2"/>
      <c r="AE263" s="2"/>
      <c r="AF263" s="2"/>
      <c r="AG263" s="2"/>
      <c r="AH263" s="2"/>
    </row>
    <row r="264" spans="1:34" s="1" customFormat="1" hidden="1">
      <c r="A264" s="10"/>
      <c r="C264" s="2"/>
      <c r="D264" s="2"/>
      <c r="E264" s="7"/>
      <c r="F264" s="7"/>
      <c r="G264" s="7"/>
      <c r="H264" s="10"/>
      <c r="Y264" s="3"/>
      <c r="Z264" s="3"/>
      <c r="AA264" s="3"/>
      <c r="AB264" s="2"/>
      <c r="AC264" s="2"/>
      <c r="AD264" s="2"/>
      <c r="AE264" s="2"/>
      <c r="AF264" s="2"/>
      <c r="AG264" s="2"/>
      <c r="AH264" s="2"/>
    </row>
    <row r="265" spans="1:34" s="1" customFormat="1" hidden="1">
      <c r="A265" s="10"/>
      <c r="C265" s="2"/>
      <c r="D265" s="2"/>
      <c r="E265" s="7"/>
      <c r="F265" s="7"/>
      <c r="G265" s="7"/>
      <c r="H265" s="10"/>
      <c r="Y265" s="3"/>
      <c r="Z265" s="3"/>
      <c r="AA265" s="3"/>
      <c r="AB265" s="2"/>
      <c r="AC265" s="2"/>
      <c r="AD265" s="2"/>
      <c r="AE265" s="2"/>
      <c r="AF265" s="2"/>
      <c r="AG265" s="2"/>
      <c r="AH265" s="2"/>
    </row>
    <row r="266" spans="1:34" s="1" customFormat="1" hidden="1">
      <c r="A266" s="10"/>
      <c r="C266" s="2"/>
      <c r="D266" s="2"/>
      <c r="E266" s="7"/>
      <c r="F266" s="7"/>
      <c r="G266" s="7"/>
      <c r="H266" s="10"/>
      <c r="Y266" s="3"/>
      <c r="Z266" s="3"/>
      <c r="AA266" s="3"/>
      <c r="AB266" s="2"/>
      <c r="AC266" s="2"/>
      <c r="AD266" s="2"/>
      <c r="AE266" s="2"/>
      <c r="AF266" s="2"/>
      <c r="AG266" s="2"/>
      <c r="AH266" s="2"/>
    </row>
    <row r="267" spans="1:34" s="1" customFormat="1" hidden="1">
      <c r="A267" s="10"/>
      <c r="C267" s="2"/>
      <c r="D267" s="2"/>
      <c r="E267" s="7"/>
      <c r="F267" s="7"/>
      <c r="G267" s="7"/>
      <c r="H267" s="10"/>
      <c r="Y267" s="3"/>
      <c r="Z267" s="3"/>
      <c r="AA267" s="3"/>
      <c r="AB267" s="2"/>
      <c r="AC267" s="2"/>
      <c r="AD267" s="2"/>
      <c r="AE267" s="2"/>
      <c r="AF267" s="2"/>
      <c r="AG267" s="2"/>
      <c r="AH267" s="2"/>
    </row>
    <row r="268" spans="1:34" s="1" customFormat="1" hidden="1">
      <c r="A268" s="10"/>
      <c r="C268" s="2"/>
      <c r="D268" s="2"/>
      <c r="E268" s="7"/>
      <c r="F268" s="7"/>
      <c r="G268" s="7"/>
      <c r="H268" s="10"/>
      <c r="Y268" s="3"/>
      <c r="Z268" s="3"/>
      <c r="AA268" s="3"/>
      <c r="AB268" s="2"/>
      <c r="AC268" s="2"/>
      <c r="AD268" s="2"/>
      <c r="AE268" s="2"/>
      <c r="AF268" s="2"/>
      <c r="AG268" s="2"/>
      <c r="AH268" s="2"/>
    </row>
    <row r="269" spans="1:34" s="1" customFormat="1" hidden="1">
      <c r="A269" s="10"/>
      <c r="C269" s="2"/>
      <c r="D269" s="2"/>
      <c r="E269" s="7"/>
      <c r="F269" s="7"/>
      <c r="G269" s="7"/>
      <c r="H269" s="10"/>
      <c r="Y269" s="3"/>
      <c r="Z269" s="3"/>
      <c r="AA269" s="3"/>
      <c r="AB269" s="2"/>
      <c r="AC269" s="2"/>
      <c r="AD269" s="2"/>
      <c r="AE269" s="2"/>
      <c r="AF269" s="2"/>
      <c r="AG269" s="2"/>
      <c r="AH269" s="2"/>
    </row>
    <row r="270" spans="1:34" s="1" customFormat="1" hidden="1">
      <c r="A270" s="10"/>
      <c r="C270" s="2"/>
      <c r="D270" s="2"/>
      <c r="E270" s="7"/>
      <c r="F270" s="7"/>
      <c r="G270" s="7"/>
      <c r="H270" s="10"/>
      <c r="Y270" s="3"/>
      <c r="Z270" s="3"/>
      <c r="AA270" s="3"/>
      <c r="AB270" s="2"/>
      <c r="AC270" s="2"/>
      <c r="AD270" s="2"/>
      <c r="AE270" s="2"/>
      <c r="AF270" s="2"/>
      <c r="AG270" s="2"/>
      <c r="AH270" s="2"/>
    </row>
    <row r="271" spans="1:34" s="1" customFormat="1" hidden="1">
      <c r="A271" s="10"/>
      <c r="C271" s="2"/>
      <c r="D271" s="2"/>
      <c r="E271" s="7"/>
      <c r="F271" s="7"/>
      <c r="G271" s="7"/>
      <c r="H271" s="10"/>
      <c r="Y271" s="3"/>
      <c r="Z271" s="3"/>
      <c r="AA271" s="3"/>
      <c r="AB271" s="2"/>
      <c r="AC271" s="2"/>
      <c r="AD271" s="2"/>
      <c r="AE271" s="2"/>
      <c r="AF271" s="2"/>
      <c r="AG271" s="2"/>
      <c r="AH271" s="2"/>
    </row>
    <row r="272" spans="1:34" s="1" customFormat="1" hidden="1">
      <c r="A272" s="10"/>
      <c r="C272" s="2"/>
      <c r="D272" s="2"/>
      <c r="E272" s="7"/>
      <c r="F272" s="7"/>
      <c r="G272" s="7"/>
      <c r="H272" s="10"/>
      <c r="Y272" s="3"/>
      <c r="Z272" s="3"/>
      <c r="AA272" s="3"/>
      <c r="AB272" s="2"/>
      <c r="AC272" s="2"/>
      <c r="AD272" s="2"/>
      <c r="AE272" s="2"/>
      <c r="AF272" s="2"/>
      <c r="AG272" s="2"/>
      <c r="AH272" s="2"/>
    </row>
    <row r="273" spans="1:34" s="1" customFormat="1" hidden="1">
      <c r="A273" s="10"/>
      <c r="C273" s="2"/>
      <c r="D273" s="2"/>
      <c r="E273" s="7"/>
      <c r="F273" s="7"/>
      <c r="G273" s="7"/>
      <c r="H273" s="10"/>
      <c r="Y273" s="3"/>
      <c r="Z273" s="3"/>
      <c r="AA273" s="3"/>
      <c r="AB273" s="2"/>
      <c r="AC273" s="2"/>
      <c r="AD273" s="2"/>
      <c r="AE273" s="2"/>
      <c r="AF273" s="2"/>
      <c r="AG273" s="2"/>
      <c r="AH273" s="2"/>
    </row>
    <row r="274" spans="1:34" s="1" customFormat="1" hidden="1">
      <c r="A274" s="10"/>
      <c r="C274" s="2"/>
      <c r="D274" s="2"/>
      <c r="E274" s="7"/>
      <c r="F274" s="7"/>
      <c r="G274" s="7"/>
      <c r="H274" s="10"/>
      <c r="Y274" s="3"/>
      <c r="Z274" s="3"/>
      <c r="AA274" s="3"/>
      <c r="AB274" s="2"/>
      <c r="AC274" s="2"/>
      <c r="AD274" s="2"/>
      <c r="AE274" s="2"/>
      <c r="AF274" s="2"/>
      <c r="AG274" s="2"/>
      <c r="AH274" s="2"/>
    </row>
    <row r="275" spans="1:34" s="1" customFormat="1" hidden="1">
      <c r="A275" s="10"/>
      <c r="C275" s="2"/>
      <c r="D275" s="2"/>
      <c r="E275" s="7"/>
      <c r="F275" s="7"/>
      <c r="G275" s="7"/>
      <c r="H275" s="10"/>
      <c r="Y275" s="3"/>
      <c r="Z275" s="3"/>
      <c r="AA275" s="3"/>
      <c r="AB275" s="2"/>
      <c r="AC275" s="2"/>
      <c r="AD275" s="2"/>
      <c r="AE275" s="2"/>
      <c r="AF275" s="2"/>
      <c r="AG275" s="2"/>
      <c r="AH275" s="2"/>
    </row>
    <row r="276" spans="1:34" s="1" customFormat="1" hidden="1">
      <c r="A276" s="10"/>
      <c r="C276" s="2"/>
      <c r="D276" s="2"/>
      <c r="E276" s="7"/>
      <c r="F276" s="7"/>
      <c r="G276" s="7"/>
      <c r="H276" s="10"/>
      <c r="Y276" s="3"/>
      <c r="Z276" s="3"/>
      <c r="AA276" s="3"/>
      <c r="AB276" s="2"/>
      <c r="AC276" s="2"/>
      <c r="AD276" s="2"/>
      <c r="AE276" s="2"/>
      <c r="AF276" s="2"/>
      <c r="AG276" s="2"/>
      <c r="AH276" s="2"/>
    </row>
    <row r="277" spans="1:34" s="1" customFormat="1" hidden="1">
      <c r="A277" s="10"/>
      <c r="C277" s="2"/>
      <c r="D277" s="2"/>
      <c r="E277" s="7"/>
      <c r="F277" s="7"/>
      <c r="G277" s="7"/>
      <c r="H277" s="10"/>
      <c r="Y277" s="3"/>
      <c r="Z277" s="3"/>
      <c r="AA277" s="3"/>
      <c r="AB277" s="2"/>
      <c r="AC277" s="2"/>
      <c r="AD277" s="2"/>
      <c r="AE277" s="2"/>
      <c r="AF277" s="2"/>
      <c r="AG277" s="2"/>
      <c r="AH277" s="2"/>
    </row>
    <row r="278" spans="1:34" s="1" customFormat="1" hidden="1">
      <c r="A278" s="10"/>
      <c r="C278" s="2"/>
      <c r="D278" s="2"/>
      <c r="E278" s="7"/>
      <c r="F278" s="7"/>
      <c r="G278" s="7"/>
      <c r="H278" s="10"/>
      <c r="Y278" s="3"/>
      <c r="Z278" s="3"/>
      <c r="AA278" s="3"/>
      <c r="AB278" s="2"/>
      <c r="AC278" s="2"/>
      <c r="AD278" s="2"/>
      <c r="AE278" s="2"/>
      <c r="AF278" s="2"/>
      <c r="AG278" s="2"/>
      <c r="AH278" s="2"/>
    </row>
    <row r="279" spans="1:34" s="1" customFormat="1" hidden="1">
      <c r="A279" s="10"/>
      <c r="C279" s="2"/>
      <c r="D279" s="2"/>
      <c r="E279" s="7"/>
      <c r="F279" s="7"/>
      <c r="G279" s="7"/>
      <c r="H279" s="10"/>
      <c r="Y279" s="3"/>
      <c r="Z279" s="3"/>
      <c r="AA279" s="3"/>
      <c r="AB279" s="2"/>
      <c r="AC279" s="2"/>
      <c r="AD279" s="2"/>
      <c r="AE279" s="2"/>
      <c r="AF279" s="2"/>
      <c r="AG279" s="2"/>
      <c r="AH279" s="2"/>
    </row>
    <row r="280" spans="1:34" s="1" customFormat="1" hidden="1">
      <c r="A280" s="10"/>
      <c r="C280" s="2"/>
      <c r="D280" s="2"/>
      <c r="E280" s="7"/>
      <c r="F280" s="7"/>
      <c r="G280" s="7"/>
      <c r="H280" s="10"/>
      <c r="Y280" s="3"/>
      <c r="Z280" s="3"/>
      <c r="AA280" s="3"/>
      <c r="AB280" s="2"/>
      <c r="AC280" s="2"/>
      <c r="AD280" s="2"/>
      <c r="AE280" s="2"/>
      <c r="AF280" s="2"/>
      <c r="AG280" s="2"/>
      <c r="AH280" s="2"/>
    </row>
    <row r="281" spans="1:34" s="1" customFormat="1" hidden="1">
      <c r="A281" s="10"/>
      <c r="C281" s="2"/>
      <c r="D281" s="2"/>
      <c r="E281" s="7"/>
      <c r="F281" s="7"/>
      <c r="G281" s="7"/>
      <c r="H281" s="10"/>
      <c r="Y281" s="3"/>
      <c r="Z281" s="3"/>
      <c r="AA281" s="3"/>
      <c r="AB281" s="2"/>
      <c r="AC281" s="2"/>
      <c r="AD281" s="2"/>
      <c r="AE281" s="2"/>
      <c r="AF281" s="2"/>
      <c r="AG281" s="2"/>
      <c r="AH281" s="2"/>
    </row>
    <row r="282" spans="1:34" s="1" customFormat="1" hidden="1">
      <c r="A282" s="10"/>
      <c r="C282" s="2"/>
      <c r="D282" s="2"/>
      <c r="E282" s="7"/>
      <c r="F282" s="7"/>
      <c r="G282" s="7"/>
      <c r="H282" s="10"/>
      <c r="Y282" s="3"/>
      <c r="Z282" s="3"/>
      <c r="AA282" s="3"/>
      <c r="AB282" s="2"/>
      <c r="AC282" s="2"/>
      <c r="AD282" s="2"/>
      <c r="AE282" s="2"/>
      <c r="AF282" s="2"/>
      <c r="AG282" s="2"/>
      <c r="AH282" s="2"/>
    </row>
    <row r="283" spans="1:34" s="1" customFormat="1" hidden="1">
      <c r="A283" s="10"/>
      <c r="C283" s="2"/>
      <c r="D283" s="2"/>
      <c r="E283" s="7"/>
      <c r="F283" s="7"/>
      <c r="G283" s="7"/>
      <c r="H283" s="10"/>
      <c r="Y283" s="3"/>
      <c r="Z283" s="3"/>
      <c r="AA283" s="3"/>
      <c r="AB283" s="2"/>
      <c r="AC283" s="2"/>
      <c r="AD283" s="2"/>
      <c r="AE283" s="2"/>
      <c r="AF283" s="2"/>
      <c r="AG283" s="2"/>
      <c r="AH283" s="2"/>
    </row>
    <row r="284" spans="1:34" s="1" customFormat="1" hidden="1">
      <c r="A284" s="10"/>
      <c r="C284" s="2"/>
      <c r="D284" s="2"/>
      <c r="E284" s="7"/>
      <c r="F284" s="7"/>
      <c r="G284" s="7"/>
      <c r="H284" s="10"/>
      <c r="Y284" s="3"/>
      <c r="Z284" s="3"/>
      <c r="AA284" s="3"/>
      <c r="AB284" s="2"/>
      <c r="AC284" s="2"/>
      <c r="AD284" s="2"/>
      <c r="AE284" s="2"/>
      <c r="AF284" s="2"/>
      <c r="AG284" s="2"/>
      <c r="AH284" s="2"/>
    </row>
    <row r="285" spans="1:34" s="1" customFormat="1" hidden="1">
      <c r="A285" s="10"/>
      <c r="C285" s="2"/>
      <c r="D285" s="2"/>
      <c r="E285" s="7"/>
      <c r="F285" s="7"/>
      <c r="G285" s="7"/>
      <c r="H285" s="10"/>
      <c r="Y285" s="3"/>
      <c r="Z285" s="3"/>
      <c r="AA285" s="3"/>
      <c r="AB285" s="2"/>
      <c r="AC285" s="2"/>
      <c r="AD285" s="2"/>
      <c r="AE285" s="2"/>
      <c r="AF285" s="2"/>
      <c r="AG285" s="2"/>
      <c r="AH285" s="2"/>
    </row>
    <row r="286" spans="1:34" s="1" customFormat="1" hidden="1">
      <c r="A286" s="10"/>
      <c r="C286" s="2"/>
      <c r="D286" s="2"/>
      <c r="E286" s="7"/>
      <c r="F286" s="7"/>
      <c r="G286" s="7"/>
      <c r="H286" s="10"/>
      <c r="Y286" s="3"/>
      <c r="Z286" s="3"/>
      <c r="AA286" s="3"/>
      <c r="AB286" s="2"/>
      <c r="AC286" s="2"/>
      <c r="AD286" s="2"/>
      <c r="AE286" s="2"/>
      <c r="AF286" s="2"/>
      <c r="AG286" s="2"/>
      <c r="AH286" s="2"/>
    </row>
    <row r="287" spans="1:34" s="1" customFormat="1" hidden="1">
      <c r="A287" s="10"/>
      <c r="C287" s="2"/>
      <c r="D287" s="2"/>
      <c r="E287" s="7"/>
      <c r="F287" s="7"/>
      <c r="G287" s="7"/>
      <c r="H287" s="10"/>
      <c r="Y287" s="3"/>
      <c r="Z287" s="3"/>
      <c r="AA287" s="3"/>
      <c r="AB287" s="2"/>
      <c r="AC287" s="2"/>
      <c r="AD287" s="2"/>
      <c r="AE287" s="2"/>
      <c r="AF287" s="2"/>
      <c r="AG287" s="2"/>
      <c r="AH287" s="2"/>
    </row>
    <row r="288" spans="1:34" s="1" customFormat="1" hidden="1">
      <c r="A288" s="10"/>
      <c r="C288" s="2"/>
      <c r="D288" s="2"/>
      <c r="E288" s="7"/>
      <c r="F288" s="7"/>
      <c r="G288" s="7"/>
      <c r="H288" s="10"/>
      <c r="Y288" s="3"/>
      <c r="Z288" s="3"/>
      <c r="AA288" s="3"/>
      <c r="AB288" s="2"/>
      <c r="AC288" s="2"/>
      <c r="AD288" s="2"/>
      <c r="AE288" s="2"/>
      <c r="AF288" s="2"/>
      <c r="AG288" s="2"/>
      <c r="AH288" s="2"/>
    </row>
    <row r="289" spans="1:34" s="1" customFormat="1" hidden="1">
      <c r="A289" s="10"/>
      <c r="C289" s="2"/>
      <c r="D289" s="2"/>
      <c r="E289" s="7"/>
      <c r="F289" s="7"/>
      <c r="G289" s="7"/>
      <c r="H289" s="10"/>
      <c r="Y289" s="3"/>
      <c r="Z289" s="3"/>
      <c r="AA289" s="3"/>
      <c r="AB289" s="2"/>
      <c r="AC289" s="2"/>
      <c r="AD289" s="2"/>
      <c r="AE289" s="2"/>
      <c r="AF289" s="2"/>
      <c r="AG289" s="2"/>
      <c r="AH289" s="2"/>
    </row>
    <row r="290" spans="1:34" s="1" customFormat="1" hidden="1">
      <c r="A290" s="10"/>
      <c r="C290" s="2"/>
      <c r="D290" s="2"/>
      <c r="E290" s="7"/>
      <c r="F290" s="7"/>
      <c r="G290" s="7"/>
      <c r="H290" s="10"/>
      <c r="Y290" s="3"/>
      <c r="Z290" s="3"/>
      <c r="AA290" s="3"/>
      <c r="AB290" s="2"/>
      <c r="AC290" s="2"/>
      <c r="AD290" s="2"/>
      <c r="AE290" s="2"/>
      <c r="AF290" s="2"/>
      <c r="AG290" s="2"/>
      <c r="AH290" s="2"/>
    </row>
    <row r="291" spans="1:34" s="1" customFormat="1" hidden="1">
      <c r="A291" s="10"/>
      <c r="C291" s="2"/>
      <c r="D291" s="2"/>
      <c r="E291" s="7"/>
      <c r="F291" s="7"/>
      <c r="G291" s="7"/>
      <c r="H291" s="10"/>
      <c r="Y291" s="3"/>
      <c r="Z291" s="3"/>
      <c r="AA291" s="3"/>
      <c r="AB291" s="2"/>
      <c r="AC291" s="2"/>
      <c r="AD291" s="2"/>
      <c r="AE291" s="2"/>
      <c r="AF291" s="2"/>
      <c r="AG291" s="2"/>
      <c r="AH291" s="2"/>
    </row>
    <row r="292" spans="1:34" s="1" customFormat="1" hidden="1">
      <c r="A292" s="10"/>
      <c r="C292" s="2"/>
      <c r="D292" s="2"/>
      <c r="E292" s="7"/>
      <c r="F292" s="7"/>
      <c r="G292" s="7"/>
      <c r="H292" s="10"/>
      <c r="Y292" s="3"/>
      <c r="Z292" s="3"/>
      <c r="AA292" s="3"/>
      <c r="AB292" s="2"/>
      <c r="AC292" s="2"/>
      <c r="AD292" s="2"/>
      <c r="AE292" s="2"/>
      <c r="AF292" s="2"/>
      <c r="AG292" s="2"/>
      <c r="AH292" s="2"/>
    </row>
    <row r="293" spans="1:34" s="1" customFormat="1" hidden="1">
      <c r="A293" s="10"/>
      <c r="C293" s="2"/>
      <c r="D293" s="2"/>
      <c r="E293" s="7"/>
      <c r="F293" s="7"/>
      <c r="G293" s="7"/>
      <c r="H293" s="10"/>
      <c r="Y293" s="3"/>
      <c r="Z293" s="3"/>
      <c r="AA293" s="3"/>
      <c r="AB293" s="2"/>
      <c r="AC293" s="2"/>
      <c r="AD293" s="2"/>
      <c r="AE293" s="2"/>
      <c r="AF293" s="2"/>
      <c r="AG293" s="2"/>
      <c r="AH293" s="2"/>
    </row>
    <row r="294" spans="1:34" s="1" customFormat="1" hidden="1">
      <c r="A294" s="10"/>
      <c r="C294" s="2"/>
      <c r="D294" s="2"/>
      <c r="E294" s="7"/>
      <c r="F294" s="7"/>
      <c r="G294" s="7"/>
      <c r="H294" s="10"/>
      <c r="Y294" s="3"/>
      <c r="Z294" s="3"/>
      <c r="AA294" s="3"/>
      <c r="AB294" s="2"/>
      <c r="AC294" s="2"/>
      <c r="AD294" s="2"/>
      <c r="AE294" s="2"/>
      <c r="AF294" s="2"/>
      <c r="AG294" s="2"/>
      <c r="AH294" s="2"/>
    </row>
    <row r="295" spans="1:34" s="1" customFormat="1" hidden="1">
      <c r="A295" s="10"/>
      <c r="C295" s="2"/>
      <c r="D295" s="2"/>
      <c r="E295" s="7"/>
      <c r="F295" s="7"/>
      <c r="G295" s="7"/>
      <c r="H295" s="10"/>
      <c r="Y295" s="3"/>
      <c r="Z295" s="3"/>
      <c r="AA295" s="3"/>
      <c r="AB295" s="2"/>
      <c r="AC295" s="2"/>
      <c r="AD295" s="2"/>
      <c r="AE295" s="2"/>
      <c r="AF295" s="2"/>
      <c r="AG295" s="2"/>
      <c r="AH295" s="2"/>
    </row>
    <row r="296" spans="1:34" s="1" customFormat="1" hidden="1">
      <c r="A296" s="10"/>
      <c r="C296" s="2"/>
      <c r="D296" s="2"/>
      <c r="E296" s="7"/>
      <c r="F296" s="7"/>
      <c r="G296" s="7"/>
      <c r="H296" s="10"/>
      <c r="Y296" s="3"/>
      <c r="Z296" s="3"/>
      <c r="AA296" s="3"/>
      <c r="AB296" s="2"/>
      <c r="AC296" s="2"/>
      <c r="AD296" s="2"/>
      <c r="AE296" s="2"/>
      <c r="AF296" s="2"/>
      <c r="AG296" s="2"/>
      <c r="AH296" s="2"/>
    </row>
    <row r="297" spans="1:34" s="1" customFormat="1" hidden="1">
      <c r="A297" s="10"/>
      <c r="C297" s="2"/>
      <c r="D297" s="2"/>
      <c r="E297" s="7"/>
      <c r="F297" s="7"/>
      <c r="G297" s="7"/>
      <c r="H297" s="10"/>
      <c r="Y297" s="3"/>
      <c r="Z297" s="3"/>
      <c r="AA297" s="3"/>
      <c r="AB297" s="2"/>
      <c r="AC297" s="2"/>
      <c r="AD297" s="2"/>
      <c r="AE297" s="2"/>
      <c r="AF297" s="2"/>
      <c r="AG297" s="2"/>
      <c r="AH297" s="2"/>
    </row>
    <row r="298" spans="1:34" s="1" customFormat="1" hidden="1">
      <c r="A298" s="10"/>
      <c r="C298" s="2"/>
      <c r="D298" s="2"/>
      <c r="E298" s="7"/>
      <c r="F298" s="7"/>
      <c r="G298" s="7"/>
      <c r="H298" s="10"/>
      <c r="Y298" s="3"/>
      <c r="Z298" s="3"/>
      <c r="AA298" s="3"/>
      <c r="AB298" s="2"/>
      <c r="AC298" s="2"/>
      <c r="AD298" s="2"/>
      <c r="AE298" s="2"/>
      <c r="AF298" s="2"/>
      <c r="AG298" s="2"/>
      <c r="AH298" s="2"/>
    </row>
    <row r="299" spans="1:34" s="1" customFormat="1" hidden="1">
      <c r="A299" s="10"/>
      <c r="C299" s="2"/>
      <c r="D299" s="2"/>
      <c r="E299" s="7"/>
      <c r="F299" s="7"/>
      <c r="G299" s="7"/>
      <c r="H299" s="10"/>
      <c r="Y299" s="3"/>
      <c r="Z299" s="3"/>
      <c r="AA299" s="3"/>
      <c r="AB299" s="2"/>
      <c r="AC299" s="2"/>
      <c r="AD299" s="2"/>
      <c r="AE299" s="2"/>
      <c r="AF299" s="2"/>
      <c r="AG299" s="2"/>
      <c r="AH299" s="2"/>
    </row>
    <row r="300" spans="1:34" s="1" customFormat="1" hidden="1">
      <c r="A300" s="10"/>
      <c r="C300" s="2"/>
      <c r="D300" s="2"/>
      <c r="E300" s="7"/>
      <c r="F300" s="7"/>
      <c r="G300" s="7"/>
      <c r="H300" s="10"/>
      <c r="Y300" s="3"/>
      <c r="Z300" s="3"/>
      <c r="AA300" s="3"/>
      <c r="AB300" s="2"/>
      <c r="AC300" s="2"/>
      <c r="AD300" s="2"/>
      <c r="AE300" s="2"/>
      <c r="AF300" s="2"/>
      <c r="AG300" s="2"/>
      <c r="AH300" s="2"/>
    </row>
    <row r="301" spans="1:34" s="1" customFormat="1" hidden="1">
      <c r="A301" s="10"/>
      <c r="C301" s="2"/>
      <c r="D301" s="2"/>
      <c r="E301" s="7"/>
      <c r="F301" s="7"/>
      <c r="G301" s="7"/>
      <c r="H301" s="10"/>
      <c r="Y301" s="3"/>
      <c r="Z301" s="3"/>
      <c r="AA301" s="3"/>
      <c r="AB301" s="2"/>
      <c r="AC301" s="2"/>
      <c r="AD301" s="2"/>
      <c r="AE301" s="2"/>
      <c r="AF301" s="2"/>
      <c r="AG301" s="2"/>
      <c r="AH301" s="2"/>
    </row>
    <row r="302" spans="1:34" s="1" customFormat="1" hidden="1">
      <c r="A302" s="10"/>
      <c r="C302" s="2"/>
      <c r="D302" s="2"/>
      <c r="E302" s="7"/>
      <c r="F302" s="7"/>
      <c r="G302" s="7"/>
      <c r="H302" s="10"/>
      <c r="Y302" s="3"/>
      <c r="Z302" s="3"/>
      <c r="AA302" s="3"/>
      <c r="AB302" s="2"/>
      <c r="AC302" s="2"/>
      <c r="AD302" s="2"/>
      <c r="AE302" s="2"/>
      <c r="AF302" s="2"/>
      <c r="AG302" s="2"/>
      <c r="AH302" s="2"/>
    </row>
    <row r="303" spans="1:34" s="1" customFormat="1" hidden="1">
      <c r="A303" s="10"/>
      <c r="C303" s="2"/>
      <c r="D303" s="2"/>
      <c r="E303" s="7"/>
      <c r="F303" s="7"/>
      <c r="G303" s="7"/>
      <c r="H303" s="10"/>
      <c r="Y303" s="3"/>
      <c r="Z303" s="3"/>
      <c r="AA303" s="3"/>
      <c r="AB303" s="2"/>
      <c r="AC303" s="2"/>
      <c r="AD303" s="2"/>
      <c r="AE303" s="2"/>
      <c r="AF303" s="2"/>
      <c r="AG303" s="2"/>
      <c r="AH303" s="2"/>
    </row>
    <row r="304" spans="1:34" s="1" customFormat="1" hidden="1">
      <c r="A304" s="10"/>
      <c r="C304" s="2"/>
      <c r="D304" s="2"/>
      <c r="E304" s="7"/>
      <c r="F304" s="7"/>
      <c r="G304" s="7"/>
      <c r="H304" s="10"/>
      <c r="Y304" s="3"/>
      <c r="Z304" s="3"/>
      <c r="AA304" s="3"/>
      <c r="AB304" s="2"/>
      <c r="AC304" s="2"/>
      <c r="AD304" s="2"/>
      <c r="AE304" s="2"/>
      <c r="AF304" s="2"/>
      <c r="AG304" s="2"/>
      <c r="AH304" s="2"/>
    </row>
    <row r="305" spans="1:34" s="1" customFormat="1" hidden="1">
      <c r="A305" s="10"/>
      <c r="C305" s="2"/>
      <c r="D305" s="2"/>
      <c r="E305" s="7"/>
      <c r="F305" s="7"/>
      <c r="G305" s="7"/>
      <c r="H305" s="10"/>
      <c r="Y305" s="3"/>
      <c r="Z305" s="3"/>
      <c r="AA305" s="3"/>
      <c r="AB305" s="2"/>
      <c r="AC305" s="2"/>
      <c r="AD305" s="2"/>
      <c r="AE305" s="2"/>
      <c r="AF305" s="2"/>
      <c r="AG305" s="2"/>
      <c r="AH305" s="2"/>
    </row>
    <row r="306" spans="1:34" s="1" customFormat="1" hidden="1">
      <c r="A306" s="10"/>
      <c r="C306" s="2"/>
      <c r="D306" s="2"/>
      <c r="E306" s="7"/>
      <c r="F306" s="7"/>
      <c r="G306" s="7"/>
      <c r="H306" s="10"/>
      <c r="Y306" s="3"/>
      <c r="Z306" s="3"/>
      <c r="AA306" s="3"/>
      <c r="AB306" s="2"/>
      <c r="AC306" s="2"/>
      <c r="AD306" s="2"/>
      <c r="AE306" s="2"/>
      <c r="AF306" s="2"/>
      <c r="AG306" s="2"/>
      <c r="AH306" s="2"/>
    </row>
    <row r="307" spans="1:34" s="1" customFormat="1" hidden="1">
      <c r="A307" s="10"/>
      <c r="C307" s="2"/>
      <c r="D307" s="2"/>
      <c r="E307" s="7"/>
      <c r="F307" s="7"/>
      <c r="G307" s="7"/>
      <c r="H307" s="10"/>
      <c r="Y307" s="3"/>
      <c r="Z307" s="3"/>
      <c r="AA307" s="3"/>
      <c r="AB307" s="2"/>
      <c r="AC307" s="2"/>
      <c r="AD307" s="2"/>
      <c r="AE307" s="2"/>
      <c r="AF307" s="2"/>
      <c r="AG307" s="2"/>
      <c r="AH307" s="2"/>
    </row>
    <row r="308" spans="1:34" s="1" customFormat="1" hidden="1">
      <c r="A308" s="10"/>
      <c r="C308" s="2"/>
      <c r="D308" s="2"/>
      <c r="E308" s="7"/>
      <c r="F308" s="7"/>
      <c r="G308" s="7"/>
      <c r="H308" s="10"/>
      <c r="Y308" s="3"/>
      <c r="Z308" s="3"/>
      <c r="AA308" s="3"/>
      <c r="AB308" s="2"/>
      <c r="AC308" s="2"/>
      <c r="AD308" s="2"/>
      <c r="AE308" s="2"/>
      <c r="AF308" s="2"/>
      <c r="AG308" s="2"/>
      <c r="AH308" s="2"/>
    </row>
    <row r="309" spans="1:34" s="1" customFormat="1" hidden="1">
      <c r="A309" s="10"/>
      <c r="C309" s="2"/>
      <c r="D309" s="2"/>
      <c r="E309" s="7"/>
      <c r="F309" s="7"/>
      <c r="G309" s="7"/>
      <c r="H309" s="10"/>
      <c r="Y309" s="3"/>
      <c r="Z309" s="3"/>
      <c r="AA309" s="3"/>
      <c r="AB309" s="2"/>
      <c r="AC309" s="2"/>
      <c r="AD309" s="2"/>
      <c r="AE309" s="2"/>
      <c r="AF309" s="2"/>
      <c r="AG309" s="2"/>
      <c r="AH309" s="2"/>
    </row>
    <row r="310" spans="1:34" s="1" customFormat="1" hidden="1">
      <c r="A310" s="10"/>
      <c r="C310" s="2"/>
      <c r="D310" s="2"/>
      <c r="E310" s="7"/>
      <c r="F310" s="7"/>
      <c r="G310" s="7"/>
      <c r="H310" s="10"/>
      <c r="Y310" s="3"/>
      <c r="Z310" s="3"/>
      <c r="AA310" s="3"/>
      <c r="AB310" s="2"/>
      <c r="AC310" s="2"/>
      <c r="AD310" s="2"/>
      <c r="AE310" s="2"/>
      <c r="AF310" s="2"/>
      <c r="AG310" s="2"/>
      <c r="AH310" s="2"/>
    </row>
    <row r="311" spans="1:34" s="1" customFormat="1" hidden="1">
      <c r="A311" s="10"/>
      <c r="C311" s="2"/>
      <c r="D311" s="2"/>
      <c r="E311" s="7"/>
      <c r="F311" s="7"/>
      <c r="G311" s="7"/>
      <c r="H311" s="10"/>
      <c r="Y311" s="3"/>
      <c r="Z311" s="3"/>
      <c r="AA311" s="3"/>
      <c r="AB311" s="2"/>
      <c r="AC311" s="2"/>
      <c r="AD311" s="2"/>
      <c r="AE311" s="2"/>
      <c r="AF311" s="2"/>
      <c r="AG311" s="2"/>
      <c r="AH311" s="2"/>
    </row>
    <row r="312" spans="1:34" s="1" customFormat="1" hidden="1">
      <c r="A312" s="10"/>
      <c r="C312" s="2"/>
      <c r="D312" s="2"/>
      <c r="E312" s="7"/>
      <c r="F312" s="7"/>
      <c r="G312" s="7"/>
      <c r="H312" s="10"/>
      <c r="Y312" s="3"/>
      <c r="Z312" s="3"/>
      <c r="AA312" s="3"/>
      <c r="AB312" s="2"/>
      <c r="AC312" s="2"/>
      <c r="AD312" s="2"/>
      <c r="AE312" s="2"/>
      <c r="AF312" s="2"/>
      <c r="AG312" s="2"/>
      <c r="AH312" s="2"/>
    </row>
    <row r="313" spans="1:34" s="1" customFormat="1" hidden="1">
      <c r="A313" s="10"/>
      <c r="C313" s="2"/>
      <c r="D313" s="2"/>
      <c r="E313" s="7"/>
      <c r="F313" s="7"/>
      <c r="G313" s="7"/>
      <c r="H313" s="10"/>
      <c r="Y313" s="3"/>
      <c r="Z313" s="3"/>
      <c r="AA313" s="3"/>
      <c r="AB313" s="2"/>
      <c r="AC313" s="2"/>
      <c r="AD313" s="2"/>
      <c r="AE313" s="2"/>
      <c r="AF313" s="2"/>
      <c r="AG313" s="2"/>
      <c r="AH313" s="2"/>
    </row>
    <row r="314" spans="1:34" s="1" customFormat="1" hidden="1">
      <c r="A314" s="10"/>
      <c r="C314" s="2"/>
      <c r="D314" s="2"/>
      <c r="E314" s="7"/>
      <c r="F314" s="7"/>
      <c r="G314" s="7"/>
      <c r="H314" s="10"/>
      <c r="Y314" s="3"/>
      <c r="Z314" s="3"/>
      <c r="AA314" s="3"/>
      <c r="AB314" s="2"/>
      <c r="AC314" s="2"/>
      <c r="AD314" s="2"/>
      <c r="AE314" s="2"/>
      <c r="AF314" s="2"/>
      <c r="AG314" s="2"/>
      <c r="AH314" s="2"/>
    </row>
    <row r="315" spans="1:34" s="1" customFormat="1" hidden="1">
      <c r="A315" s="10"/>
      <c r="C315" s="2"/>
      <c r="D315" s="2"/>
      <c r="E315" s="7"/>
      <c r="F315" s="7"/>
      <c r="G315" s="7"/>
      <c r="H315" s="10"/>
      <c r="Y315" s="3"/>
      <c r="Z315" s="3"/>
      <c r="AA315" s="3"/>
      <c r="AB315" s="2"/>
      <c r="AC315" s="2"/>
      <c r="AD315" s="2"/>
      <c r="AE315" s="2"/>
      <c r="AF315" s="2"/>
      <c r="AG315" s="2"/>
      <c r="AH315" s="2"/>
    </row>
    <row r="316" spans="1:34" s="1" customFormat="1" hidden="1">
      <c r="A316" s="10"/>
      <c r="C316" s="2"/>
      <c r="D316" s="2"/>
      <c r="E316" s="7"/>
      <c r="F316" s="7"/>
      <c r="G316" s="7"/>
      <c r="H316" s="10"/>
      <c r="Y316" s="3"/>
      <c r="Z316" s="3"/>
      <c r="AA316" s="3"/>
      <c r="AB316" s="2"/>
      <c r="AC316" s="2"/>
      <c r="AD316" s="2"/>
      <c r="AE316" s="2"/>
      <c r="AF316" s="2"/>
      <c r="AG316" s="2"/>
      <c r="AH316" s="2"/>
    </row>
    <row r="317" spans="1:34" s="1" customFormat="1" hidden="1">
      <c r="A317" s="10"/>
      <c r="C317" s="2"/>
      <c r="D317" s="2"/>
      <c r="E317" s="7"/>
      <c r="F317" s="7"/>
      <c r="G317" s="7"/>
      <c r="H317" s="10"/>
      <c r="Y317" s="3"/>
      <c r="Z317" s="3"/>
      <c r="AA317" s="3"/>
      <c r="AB317" s="2"/>
      <c r="AC317" s="2"/>
      <c r="AD317" s="2"/>
      <c r="AE317" s="2"/>
      <c r="AF317" s="2"/>
      <c r="AG317" s="2"/>
      <c r="AH317" s="2"/>
    </row>
    <row r="318" spans="1:34" s="1" customFormat="1" hidden="1">
      <c r="A318" s="10"/>
      <c r="C318" s="2"/>
      <c r="D318" s="2"/>
      <c r="E318" s="7"/>
      <c r="F318" s="7"/>
      <c r="G318" s="7"/>
      <c r="H318" s="10"/>
      <c r="Y318" s="3"/>
      <c r="Z318" s="3"/>
      <c r="AA318" s="3"/>
      <c r="AB318" s="2"/>
      <c r="AC318" s="2"/>
      <c r="AD318" s="2"/>
      <c r="AE318" s="2"/>
      <c r="AF318" s="2"/>
      <c r="AG318" s="2"/>
      <c r="AH318" s="2"/>
    </row>
    <row r="319" spans="1:34" s="1" customFormat="1" hidden="1">
      <c r="A319" s="10"/>
      <c r="C319" s="2"/>
      <c r="D319" s="2"/>
      <c r="E319" s="7"/>
      <c r="F319" s="7"/>
      <c r="G319" s="7"/>
      <c r="H319" s="10"/>
      <c r="Y319" s="3"/>
      <c r="Z319" s="3"/>
      <c r="AA319" s="3"/>
      <c r="AB319" s="2"/>
      <c r="AC319" s="2"/>
      <c r="AD319" s="2"/>
      <c r="AE319" s="2"/>
      <c r="AF319" s="2"/>
      <c r="AG319" s="2"/>
      <c r="AH319" s="2"/>
    </row>
    <row r="320" spans="1:34" s="1" customFormat="1" hidden="1">
      <c r="A320" s="10"/>
      <c r="C320" s="2"/>
      <c r="D320" s="2"/>
      <c r="E320" s="7"/>
      <c r="F320" s="7"/>
      <c r="G320" s="7"/>
      <c r="H320" s="10"/>
      <c r="Y320" s="3"/>
      <c r="Z320" s="3"/>
      <c r="AA320" s="3"/>
      <c r="AB320" s="2"/>
      <c r="AC320" s="2"/>
      <c r="AD320" s="2"/>
      <c r="AE320" s="2"/>
      <c r="AF320" s="2"/>
      <c r="AG320" s="2"/>
      <c r="AH320" s="2"/>
    </row>
    <row r="321" spans="1:34" s="1" customFormat="1" hidden="1">
      <c r="A321" s="10"/>
      <c r="C321" s="2"/>
      <c r="D321" s="2"/>
      <c r="E321" s="7"/>
      <c r="F321" s="7"/>
      <c r="G321" s="7"/>
      <c r="H321" s="10"/>
      <c r="Y321" s="3"/>
      <c r="Z321" s="3"/>
      <c r="AA321" s="3"/>
      <c r="AB321" s="2"/>
      <c r="AC321" s="2"/>
      <c r="AD321" s="2"/>
      <c r="AE321" s="2"/>
      <c r="AF321" s="2"/>
      <c r="AG321" s="2"/>
      <c r="AH321" s="2"/>
    </row>
    <row r="322" spans="1:34" s="1" customFormat="1" hidden="1">
      <c r="A322" s="10"/>
      <c r="B322" s="2"/>
      <c r="C322" s="2"/>
      <c r="D322" s="2"/>
      <c r="E322" s="7"/>
      <c r="F322" s="7"/>
      <c r="G322" s="7"/>
      <c r="H322" s="10"/>
      <c r="Y322" s="3"/>
      <c r="Z322" s="3"/>
      <c r="AA322" s="3"/>
      <c r="AB322" s="2"/>
      <c r="AC322" s="2"/>
      <c r="AD322" s="2"/>
      <c r="AE322" s="2"/>
      <c r="AF322" s="2"/>
      <c r="AG322" s="2"/>
      <c r="AH322" s="2"/>
    </row>
    <row r="323" spans="1:34" s="1" customFormat="1" hidden="1">
      <c r="A323" s="10"/>
      <c r="B323" s="2"/>
      <c r="C323" s="2"/>
      <c r="D323" s="2"/>
      <c r="E323" s="7"/>
      <c r="F323" s="7"/>
      <c r="G323" s="7"/>
      <c r="H323" s="10"/>
      <c r="Y323" s="3"/>
      <c r="Z323" s="3"/>
      <c r="AA323" s="3"/>
      <c r="AB323" s="2"/>
      <c r="AC323" s="2"/>
      <c r="AD323" s="2"/>
      <c r="AE323" s="2"/>
      <c r="AF323" s="2"/>
      <c r="AG323" s="2"/>
      <c r="AH323" s="2"/>
    </row>
    <row r="324" spans="1:34" s="1" customFormat="1" hidden="1">
      <c r="A324" s="10"/>
      <c r="B324" s="2"/>
      <c r="C324" s="2"/>
      <c r="D324" s="2"/>
      <c r="E324" s="7"/>
      <c r="F324" s="7"/>
      <c r="G324" s="7"/>
      <c r="H324" s="10"/>
      <c r="Y324" s="3"/>
      <c r="Z324" s="3"/>
      <c r="AA324" s="3"/>
      <c r="AB324" s="2"/>
      <c r="AC324" s="2"/>
      <c r="AD324" s="2"/>
      <c r="AE324" s="2"/>
      <c r="AF324" s="2"/>
      <c r="AG324" s="2"/>
      <c r="AH324" s="2"/>
    </row>
    <row r="325" spans="1:34" s="1" customFormat="1" hidden="1">
      <c r="A325" s="10"/>
      <c r="B325" s="2"/>
      <c r="C325" s="2"/>
      <c r="D325" s="2"/>
      <c r="E325" s="7"/>
      <c r="F325" s="7"/>
      <c r="G325" s="7"/>
      <c r="H325" s="10"/>
      <c r="Y325" s="3"/>
      <c r="Z325" s="3"/>
      <c r="AA325" s="3"/>
      <c r="AB325" s="2"/>
      <c r="AC325" s="2"/>
      <c r="AD325" s="2"/>
      <c r="AE325" s="2"/>
      <c r="AF325" s="2"/>
      <c r="AG325" s="2"/>
      <c r="AH325" s="2"/>
    </row>
    <row r="326" spans="1:34" s="1" customFormat="1" hidden="1">
      <c r="A326" s="10"/>
      <c r="B326" s="2"/>
      <c r="C326" s="2"/>
      <c r="D326" s="2"/>
      <c r="E326" s="7"/>
      <c r="F326" s="7"/>
      <c r="G326" s="7"/>
      <c r="H326" s="10"/>
      <c r="Y326" s="3"/>
      <c r="Z326" s="3"/>
      <c r="AA326" s="3"/>
      <c r="AB326" s="2"/>
      <c r="AC326" s="2"/>
      <c r="AD326" s="2"/>
      <c r="AE326" s="2"/>
      <c r="AF326" s="2"/>
      <c r="AG326" s="2"/>
      <c r="AH326" s="2"/>
    </row>
    <row r="327" spans="1:34" s="1" customFormat="1" hidden="1">
      <c r="A327" s="10"/>
      <c r="B327" s="2"/>
      <c r="C327" s="2"/>
      <c r="D327" s="2"/>
      <c r="E327" s="7"/>
      <c r="F327" s="7"/>
      <c r="G327" s="7"/>
      <c r="H327" s="10"/>
      <c r="Y327" s="3"/>
      <c r="Z327" s="3"/>
      <c r="AA327" s="3"/>
      <c r="AB327" s="2"/>
      <c r="AC327" s="2"/>
      <c r="AD327" s="2"/>
      <c r="AE327" s="2"/>
      <c r="AF327" s="2"/>
      <c r="AG327" s="2"/>
      <c r="AH327" s="2"/>
    </row>
    <row r="328" spans="1:34" s="1" customFormat="1" hidden="1">
      <c r="A328" s="10"/>
      <c r="B328" s="2"/>
      <c r="C328" s="2"/>
      <c r="D328" s="2"/>
      <c r="E328" s="7"/>
      <c r="F328" s="7"/>
      <c r="G328" s="7"/>
      <c r="H328" s="10"/>
      <c r="Y328" s="3"/>
      <c r="Z328" s="3"/>
      <c r="AA328" s="3"/>
      <c r="AB328" s="2"/>
      <c r="AC328" s="2"/>
      <c r="AD328" s="2"/>
      <c r="AE328" s="2"/>
      <c r="AF328" s="2"/>
      <c r="AG328" s="2"/>
      <c r="AH328" s="2"/>
    </row>
    <row r="329" spans="1:34" s="1" customFormat="1" hidden="1">
      <c r="A329" s="10"/>
      <c r="B329" s="2"/>
      <c r="C329" s="2"/>
      <c r="D329" s="2"/>
      <c r="E329" s="7"/>
      <c r="F329" s="7"/>
      <c r="G329" s="7"/>
      <c r="H329" s="10"/>
      <c r="Y329" s="3"/>
      <c r="Z329" s="3"/>
      <c r="AA329" s="3"/>
      <c r="AB329" s="2"/>
      <c r="AC329" s="2"/>
      <c r="AD329" s="2"/>
      <c r="AE329" s="2"/>
      <c r="AF329" s="2"/>
      <c r="AG329" s="2"/>
      <c r="AH329" s="2"/>
    </row>
    <row r="330" spans="1:34" s="1" customFormat="1" hidden="1">
      <c r="A330" s="10"/>
      <c r="B330" s="2"/>
      <c r="C330" s="2"/>
      <c r="D330" s="2"/>
      <c r="E330" s="7"/>
      <c r="F330" s="7"/>
      <c r="G330" s="7"/>
      <c r="H330" s="10"/>
      <c r="Y330" s="3"/>
      <c r="Z330" s="3"/>
      <c r="AA330" s="3"/>
      <c r="AB330" s="2"/>
      <c r="AC330" s="2"/>
      <c r="AD330" s="2"/>
      <c r="AE330" s="2"/>
      <c r="AF330" s="2"/>
      <c r="AG330" s="2"/>
      <c r="AH330" s="2"/>
    </row>
    <row r="331" spans="1:34" s="1" customFormat="1" hidden="1">
      <c r="A331" s="10"/>
      <c r="B331" s="2"/>
      <c r="C331" s="2"/>
      <c r="D331" s="2"/>
      <c r="E331" s="7"/>
      <c r="F331" s="7"/>
      <c r="G331" s="7"/>
      <c r="H331" s="10"/>
      <c r="Y331" s="3"/>
      <c r="Z331" s="3"/>
      <c r="AA331" s="3"/>
      <c r="AB331" s="2"/>
      <c r="AC331" s="2"/>
      <c r="AD331" s="2"/>
      <c r="AE331" s="2"/>
      <c r="AF331" s="2"/>
      <c r="AG331" s="2"/>
      <c r="AH331" s="2"/>
    </row>
    <row r="332" spans="1:34" s="1" customFormat="1" hidden="1">
      <c r="A332" s="10"/>
      <c r="B332" s="2"/>
      <c r="C332" s="2"/>
      <c r="D332" s="2"/>
      <c r="E332" s="7"/>
      <c r="F332" s="7"/>
      <c r="G332" s="7"/>
      <c r="H332" s="10"/>
      <c r="Y332" s="3"/>
      <c r="Z332" s="3"/>
      <c r="AA332" s="3"/>
      <c r="AB332" s="2"/>
      <c r="AC332" s="2"/>
      <c r="AD332" s="2"/>
      <c r="AE332" s="2"/>
      <c r="AF332" s="2"/>
      <c r="AG332" s="2"/>
      <c r="AH332" s="2"/>
    </row>
    <row r="333" spans="1:34" s="1" customFormat="1" hidden="1">
      <c r="A333" s="10"/>
      <c r="B333" s="2"/>
      <c r="C333" s="2"/>
      <c r="D333" s="2"/>
      <c r="E333" s="7"/>
      <c r="F333" s="7"/>
      <c r="G333" s="7"/>
      <c r="H333" s="10"/>
      <c r="Y333" s="3"/>
      <c r="Z333" s="3"/>
      <c r="AA333" s="3"/>
      <c r="AB333" s="2"/>
      <c r="AC333" s="2"/>
      <c r="AD333" s="2"/>
      <c r="AE333" s="2"/>
      <c r="AF333" s="2"/>
      <c r="AG333" s="2"/>
      <c r="AH333" s="2"/>
    </row>
    <row r="334" spans="1:34" s="1" customFormat="1" hidden="1">
      <c r="A334" s="10"/>
      <c r="B334" s="2"/>
      <c r="C334" s="2"/>
      <c r="D334" s="2"/>
      <c r="E334" s="7"/>
      <c r="F334" s="7"/>
      <c r="G334" s="7"/>
      <c r="H334" s="10"/>
      <c r="Y334" s="3"/>
      <c r="Z334" s="3"/>
      <c r="AA334" s="3"/>
      <c r="AB334" s="2"/>
      <c r="AC334" s="2"/>
      <c r="AD334" s="2"/>
      <c r="AE334" s="2"/>
      <c r="AF334" s="2"/>
      <c r="AG334" s="2"/>
      <c r="AH334" s="2"/>
    </row>
    <row r="335" spans="1:34" s="1" customFormat="1" hidden="1">
      <c r="A335" s="10"/>
      <c r="B335" s="2"/>
      <c r="C335" s="2"/>
      <c r="D335" s="2"/>
      <c r="E335" s="7"/>
      <c r="F335" s="7"/>
      <c r="G335" s="7"/>
      <c r="H335" s="10"/>
      <c r="Y335" s="3"/>
      <c r="Z335" s="3"/>
      <c r="AA335" s="3"/>
      <c r="AB335" s="2"/>
      <c r="AC335" s="2"/>
      <c r="AD335" s="2"/>
      <c r="AE335" s="2"/>
      <c r="AF335" s="2"/>
      <c r="AG335" s="2"/>
      <c r="AH335" s="2"/>
    </row>
    <row r="336" spans="1:34" s="1" customFormat="1" hidden="1">
      <c r="A336" s="10"/>
      <c r="B336" s="2"/>
      <c r="C336" s="2"/>
      <c r="D336" s="2"/>
      <c r="E336" s="7"/>
      <c r="F336" s="7"/>
      <c r="G336" s="7"/>
      <c r="H336" s="10"/>
      <c r="Y336" s="3"/>
      <c r="Z336" s="3"/>
      <c r="AA336" s="3"/>
      <c r="AB336" s="2"/>
      <c r="AC336" s="2"/>
      <c r="AD336" s="2"/>
      <c r="AE336" s="2"/>
      <c r="AF336" s="2"/>
      <c r="AG336" s="2"/>
      <c r="AH336" s="2"/>
    </row>
    <row r="337" spans="1:34" s="1" customFormat="1" hidden="1">
      <c r="A337" s="10"/>
      <c r="B337" s="2"/>
      <c r="C337" s="2"/>
      <c r="D337" s="2"/>
      <c r="E337" s="7"/>
      <c r="F337" s="7"/>
      <c r="G337" s="7"/>
      <c r="H337" s="10"/>
      <c r="Y337" s="3"/>
      <c r="Z337" s="3"/>
      <c r="AA337" s="3"/>
      <c r="AB337" s="2"/>
      <c r="AC337" s="2"/>
      <c r="AD337" s="2"/>
      <c r="AE337" s="2"/>
      <c r="AF337" s="2"/>
      <c r="AG337" s="2"/>
      <c r="AH337" s="2"/>
    </row>
    <row r="338" spans="1:34" s="1" customFormat="1" hidden="1">
      <c r="A338" s="10"/>
      <c r="B338" s="2"/>
      <c r="C338" s="2"/>
      <c r="D338" s="2"/>
      <c r="E338" s="7"/>
      <c r="F338" s="7"/>
      <c r="G338" s="7"/>
      <c r="H338" s="10"/>
      <c r="Y338" s="3"/>
      <c r="Z338" s="3"/>
      <c r="AA338" s="3"/>
      <c r="AB338" s="2"/>
      <c r="AC338" s="2"/>
      <c r="AD338" s="2"/>
      <c r="AE338" s="2"/>
      <c r="AF338" s="2"/>
      <c r="AG338" s="2"/>
      <c r="AH338" s="2"/>
    </row>
    <row r="339" spans="1:34" s="1" customFormat="1" hidden="1">
      <c r="A339" s="10"/>
      <c r="B339" s="2"/>
      <c r="C339" s="2"/>
      <c r="D339" s="2"/>
      <c r="E339" s="7"/>
      <c r="F339" s="7"/>
      <c r="G339" s="7"/>
      <c r="H339" s="10"/>
      <c r="Y339" s="3"/>
      <c r="Z339" s="3"/>
      <c r="AA339" s="3"/>
      <c r="AB339" s="2"/>
      <c r="AC339" s="2"/>
      <c r="AD339" s="2"/>
      <c r="AE339" s="2"/>
      <c r="AF339" s="2"/>
      <c r="AG339" s="2"/>
      <c r="AH339" s="2"/>
    </row>
    <row r="340" spans="1:34" s="1" customFormat="1" hidden="1">
      <c r="A340" s="10"/>
      <c r="B340" s="2"/>
      <c r="C340" s="2"/>
      <c r="D340" s="2"/>
      <c r="E340" s="7"/>
      <c r="F340" s="7"/>
      <c r="G340" s="7"/>
      <c r="H340" s="10"/>
      <c r="Y340" s="3"/>
      <c r="Z340" s="3"/>
      <c r="AA340" s="3"/>
      <c r="AB340" s="2"/>
      <c r="AC340" s="2"/>
      <c r="AD340" s="2"/>
      <c r="AE340" s="2"/>
      <c r="AF340" s="2"/>
      <c r="AG340" s="2"/>
      <c r="AH340" s="2"/>
    </row>
    <row r="341" spans="1:34" s="1" customFormat="1" hidden="1">
      <c r="A341" s="10"/>
      <c r="B341" s="2"/>
      <c r="C341" s="2"/>
      <c r="D341" s="2"/>
      <c r="E341" s="7"/>
      <c r="F341" s="7"/>
      <c r="G341" s="7"/>
      <c r="H341" s="10"/>
      <c r="Y341" s="3"/>
      <c r="Z341" s="3"/>
      <c r="AA341" s="3"/>
      <c r="AB341" s="2"/>
      <c r="AC341" s="2"/>
      <c r="AD341" s="2"/>
      <c r="AE341" s="2"/>
      <c r="AF341" s="2"/>
      <c r="AG341" s="2"/>
      <c r="AH341" s="2"/>
    </row>
    <row r="342" spans="1:34" s="1" customFormat="1" hidden="1">
      <c r="A342" s="10"/>
      <c r="B342" s="2"/>
      <c r="C342" s="2"/>
      <c r="D342" s="2"/>
      <c r="E342" s="7"/>
      <c r="F342" s="7"/>
      <c r="G342" s="7"/>
      <c r="H342" s="10"/>
      <c r="Y342" s="3"/>
      <c r="Z342" s="3"/>
      <c r="AA342" s="3"/>
      <c r="AB342" s="2"/>
      <c r="AC342" s="2"/>
      <c r="AD342" s="2"/>
      <c r="AE342" s="2"/>
      <c r="AF342" s="2"/>
      <c r="AG342" s="2"/>
      <c r="AH342" s="2"/>
    </row>
    <row r="343" spans="1:34" s="1" customFormat="1" hidden="1">
      <c r="A343" s="10"/>
      <c r="B343" s="2"/>
      <c r="C343" s="2"/>
      <c r="D343" s="2"/>
      <c r="E343" s="7"/>
      <c r="F343" s="7"/>
      <c r="G343" s="7"/>
      <c r="H343" s="10"/>
      <c r="Y343" s="3"/>
      <c r="Z343" s="3"/>
      <c r="AA343" s="3"/>
      <c r="AB343" s="2"/>
      <c r="AC343" s="2"/>
      <c r="AD343" s="2"/>
      <c r="AE343" s="2"/>
      <c r="AF343" s="2"/>
      <c r="AG343" s="2"/>
      <c r="AH343" s="2"/>
    </row>
    <row r="344" spans="1:34" s="1" customFormat="1" hidden="1">
      <c r="A344" s="10"/>
      <c r="B344" s="2"/>
      <c r="C344" s="2"/>
      <c r="D344" s="2"/>
      <c r="E344" s="7"/>
      <c r="F344" s="7"/>
      <c r="G344" s="7"/>
      <c r="H344" s="10"/>
      <c r="Y344" s="3"/>
      <c r="Z344" s="3"/>
      <c r="AA344" s="3"/>
      <c r="AB344" s="2"/>
      <c r="AC344" s="2"/>
      <c r="AD344" s="2"/>
      <c r="AE344" s="2"/>
      <c r="AF344" s="2"/>
      <c r="AG344" s="2"/>
      <c r="AH344" s="2"/>
    </row>
    <row r="345" spans="1:34" s="1" customFormat="1" hidden="1">
      <c r="A345" s="10"/>
      <c r="B345" s="2"/>
      <c r="C345" s="2"/>
      <c r="D345" s="2"/>
      <c r="E345" s="7"/>
      <c r="F345" s="7"/>
      <c r="G345" s="7"/>
      <c r="H345" s="10"/>
      <c r="Y345" s="3"/>
      <c r="Z345" s="3"/>
      <c r="AA345" s="3"/>
      <c r="AB345" s="2"/>
      <c r="AC345" s="2"/>
      <c r="AD345" s="2"/>
      <c r="AE345" s="2"/>
      <c r="AF345" s="2"/>
      <c r="AG345" s="2"/>
      <c r="AH345" s="2"/>
    </row>
    <row r="346" spans="1:34" s="1" customFormat="1" hidden="1">
      <c r="A346" s="10"/>
      <c r="B346" s="2"/>
      <c r="C346" s="2"/>
      <c r="D346" s="2"/>
      <c r="E346" s="7"/>
      <c r="F346" s="7"/>
      <c r="G346" s="7"/>
      <c r="H346" s="10"/>
      <c r="Y346" s="3"/>
      <c r="Z346" s="3"/>
      <c r="AA346" s="3"/>
      <c r="AB346" s="2"/>
      <c r="AC346" s="2"/>
      <c r="AD346" s="2"/>
      <c r="AE346" s="2"/>
      <c r="AF346" s="2"/>
      <c r="AG346" s="2"/>
      <c r="AH346" s="2"/>
    </row>
    <row r="347" spans="1:34" s="1" customFormat="1" hidden="1">
      <c r="A347" s="10"/>
      <c r="B347" s="2"/>
      <c r="C347" s="2"/>
      <c r="D347" s="2"/>
      <c r="E347" s="7"/>
      <c r="F347" s="7"/>
      <c r="G347" s="7"/>
      <c r="H347" s="10"/>
      <c r="Y347" s="3"/>
      <c r="Z347" s="3"/>
      <c r="AA347" s="3"/>
      <c r="AB347" s="2"/>
      <c r="AC347" s="2"/>
      <c r="AD347" s="2"/>
      <c r="AE347" s="2"/>
      <c r="AF347" s="2"/>
      <c r="AG347" s="2"/>
      <c r="AH347" s="2"/>
    </row>
  </sheetData>
  <sheetProtection sheet="1" objects="1" scenarios="1"/>
  <protectedRanges>
    <protectedRange sqref="C3:Q53 S3:V53 Y3:Y53 A3:A53" name="UserEdit_221"/>
  </protectedRanges>
  <mergeCells count="10">
    <mergeCell ref="AB54:AC54"/>
    <mergeCell ref="AB55:AC55"/>
    <mergeCell ref="AD54:AE54"/>
    <mergeCell ref="AD55:AE55"/>
    <mergeCell ref="AC1:AE1"/>
    <mergeCell ref="J1:R1"/>
    <mergeCell ref="S1:W1"/>
    <mergeCell ref="X1:AB1"/>
    <mergeCell ref="A1:C1"/>
    <mergeCell ref="E1:I1"/>
  </mergeCells>
  <conditionalFormatting sqref="D1">
    <cfRule type="expression" dxfId="252" priority="61">
      <formula>$E$1=1</formula>
    </cfRule>
  </conditionalFormatting>
  <conditionalFormatting sqref="D3:D53">
    <cfRule type="expression" dxfId="251" priority="54">
      <formula>ISTEXT(C3)</formula>
    </cfRule>
    <cfRule type="expression" dxfId="250" priority="53">
      <formula>ISNUMBER(D3)</formula>
    </cfRule>
  </conditionalFormatting>
  <conditionalFormatting sqref="D4:D53">
    <cfRule type="expression" dxfId="249" priority="67">
      <formula>ISTEXT(C4)</formula>
    </cfRule>
    <cfRule type="expression" dxfId="248" priority="62">
      <formula>ISNUMBER(D4)</formula>
    </cfRule>
  </conditionalFormatting>
  <conditionalFormatting sqref="E3:E53">
    <cfRule type="expression" dxfId="247" priority="52">
      <formula>ISNUMBER(A3)</formula>
    </cfRule>
  </conditionalFormatting>
  <conditionalFormatting sqref="E3:I53">
    <cfRule type="expression" dxfId="246" priority="43">
      <formula>ISTEXT(E3)</formula>
    </cfRule>
  </conditionalFormatting>
  <conditionalFormatting sqref="F3:F53">
    <cfRule type="expression" dxfId="245" priority="50">
      <formula>ISNUMBER(A3)</formula>
    </cfRule>
  </conditionalFormatting>
  <conditionalFormatting sqref="G3:G53">
    <cfRule type="expression" dxfId="244" priority="48">
      <formula>ISNUMBER(A3)</formula>
    </cfRule>
  </conditionalFormatting>
  <conditionalFormatting sqref="H3:H53">
    <cfRule type="expression" dxfId="243" priority="46">
      <formula>ISNUMBER(A3)</formula>
    </cfRule>
  </conditionalFormatting>
  <conditionalFormatting sqref="I3:I53">
    <cfRule type="expression" dxfId="242" priority="44">
      <formula>ISNUMBER(A3)</formula>
    </cfRule>
  </conditionalFormatting>
  <conditionalFormatting sqref="J3:J53">
    <cfRule type="expression" dxfId="241" priority="42">
      <formula>H3="Vertebrate"</formula>
    </cfRule>
    <cfRule type="expression" dxfId="240" priority="41">
      <formula>H3="Invertebrate"</formula>
    </cfRule>
  </conditionalFormatting>
  <conditionalFormatting sqref="J3:Q53">
    <cfRule type="expression" dxfId="239" priority="16">
      <formula>ISNUMBER(J3)</formula>
    </cfRule>
  </conditionalFormatting>
  <conditionalFormatting sqref="K3:K53">
    <cfRule type="expression" dxfId="238" priority="36">
      <formula>H3="Vertebrate"</formula>
    </cfRule>
    <cfRule type="expression" dxfId="237" priority="35">
      <formula>H3="Invertebrate"</formula>
    </cfRule>
  </conditionalFormatting>
  <conditionalFormatting sqref="L3:L53">
    <cfRule type="expression" dxfId="236" priority="32">
      <formula>H3="Invertebrate"</formula>
    </cfRule>
    <cfRule type="expression" dxfId="235" priority="33">
      <formula>H3="Vertebrate"</formula>
    </cfRule>
  </conditionalFormatting>
  <conditionalFormatting sqref="M3:M53">
    <cfRule type="expression" dxfId="234" priority="30">
      <formula>H3="Invertebrate"</formula>
    </cfRule>
    <cfRule type="expression" dxfId="233" priority="29">
      <formula>H3="Vertebrate"</formula>
    </cfRule>
  </conditionalFormatting>
  <conditionalFormatting sqref="N3:N53">
    <cfRule type="expression" dxfId="232" priority="27">
      <formula>H3="Invertebrate"</formula>
    </cfRule>
    <cfRule type="expression" dxfId="231" priority="26">
      <formula>H3="Vertebrate"</formula>
    </cfRule>
  </conditionalFormatting>
  <conditionalFormatting sqref="O3:O53">
    <cfRule type="expression" dxfId="230" priority="24">
      <formula>H3="Vertebrate"</formula>
    </cfRule>
    <cfRule type="expression" dxfId="229" priority="23">
      <formula>H3="Invertebrate"</formula>
    </cfRule>
  </conditionalFormatting>
  <conditionalFormatting sqref="P3:P53">
    <cfRule type="expression" dxfId="228" priority="21">
      <formula>H3="Vertebrate"</formula>
    </cfRule>
    <cfRule type="expression" dxfId="227" priority="20">
      <formula>H3="Invertebrate"</formula>
    </cfRule>
  </conditionalFormatting>
  <conditionalFormatting sqref="Q3:Q53">
    <cfRule type="expression" dxfId="226" priority="18">
      <formula>H3="Invertebrate"</formula>
    </cfRule>
    <cfRule type="expression" dxfId="225" priority="17">
      <formula>H3="Vertebrate"</formula>
    </cfRule>
  </conditionalFormatting>
  <conditionalFormatting sqref="S3:S53">
    <cfRule type="expression" dxfId="224" priority="15">
      <formula>ISTEXT(H3)</formula>
    </cfRule>
  </conditionalFormatting>
  <conditionalFormatting sqref="S3:V53">
    <cfRule type="expression" dxfId="223" priority="8">
      <formula>ISNUMBER(S3)</formula>
    </cfRule>
  </conditionalFormatting>
  <conditionalFormatting sqref="T3:T53">
    <cfRule type="expression" dxfId="222" priority="13">
      <formula>ISTEXT(H3)</formula>
    </cfRule>
  </conditionalFormatting>
  <conditionalFormatting sqref="U3:U53">
    <cfRule type="expression" dxfId="221" priority="11">
      <formula>ISTEXT(H3)</formula>
    </cfRule>
  </conditionalFormatting>
  <conditionalFormatting sqref="V3:V53">
    <cfRule type="expression" dxfId="220" priority="9">
      <formula>ISTEXT(H3)</formula>
    </cfRule>
  </conditionalFormatting>
  <conditionalFormatting sqref="Y3:Y53">
    <cfRule type="expression" dxfId="219" priority="6">
      <formula>ISNUMBER(Y3)</formula>
    </cfRule>
    <cfRule type="expression" dxfId="218" priority="7">
      <formula>ISTEXT(H3)</formula>
    </cfRule>
  </conditionalFormatting>
  <conditionalFormatting sqref="AD3:AD53">
    <cfRule type="cellIs" dxfId="217" priority="55" stopIfTrue="1" operator="equal">
      <formula>"HIGH"</formula>
    </cfRule>
    <cfRule type="cellIs" dxfId="216" priority="56" stopIfTrue="1" operator="equal">
      <formula>"MED"</formula>
    </cfRule>
    <cfRule type="cellIs" dxfId="215" priority="57" stopIfTrue="1" operator="equal">
      <formula>"LOW"</formula>
    </cfRule>
  </conditionalFormatting>
  <conditionalFormatting sqref="AD54">
    <cfRule type="containsText" dxfId="214" priority="1" operator="containsText" text="FAIL">
      <formula>NOT(ISERROR(SEARCH("FAIL",AD54)))</formula>
    </cfRule>
  </conditionalFormatting>
  <conditionalFormatting sqref="AD55">
    <cfRule type="containsText" dxfId="213" priority="4" operator="containsText" text="Unconditional pass">
      <formula>NOT(ISERROR(SEARCH("Unconditional pass",AD55)))</formula>
    </cfRule>
  </conditionalFormatting>
  <conditionalFormatting sqref="AD55:AE55">
    <cfRule type="containsText" dxfId="211" priority="3" operator="containsText" text="Fail">
      <formula>NOT(ISERROR(SEARCH("Fail",AD55)))</formula>
    </cfRule>
  </conditionalFormatting>
  <conditionalFormatting sqref="AE3:AE53">
    <cfRule type="cellIs" dxfId="210" priority="59" stopIfTrue="1" operator="equal">
      <formula>"60-79"</formula>
    </cfRule>
    <cfRule type="cellIs" dxfId="209" priority="60" stopIfTrue="1" operator="equal">
      <formula>"≥80"</formula>
    </cfRule>
    <cfRule type="cellIs" dxfId="208" priority="58" stopIfTrue="1" operator="equal">
      <formula>"&lt;60"</formula>
    </cfRule>
  </conditionalFormatting>
  <dataValidations count="7">
    <dataValidation type="list" allowBlank="1" showInputMessage="1" showErrorMessage="1" sqref="D1" xr:uid="{00000000-0002-0000-0300-000000000000}">
      <formula1>SpecialScoring</formula1>
    </dataValidation>
    <dataValidation type="list" allowBlank="1" showInputMessage="1" showErrorMessage="1" sqref="C3:C53 B54:B128" xr:uid="{00000000-0002-0000-0300-000001000000}">
      <formula1>Groups</formula1>
    </dataValidation>
    <dataValidation type="list" allowBlank="1" showInputMessage="1" showErrorMessage="1" sqref="H3:H53 G54:G139" xr:uid="{00000000-0002-0000-0300-000002000000}">
      <formula1>SpeciesType</formula1>
    </dataValidation>
    <dataValidation type="whole" allowBlank="1" showErrorMessage="1" errorTitle="Warning" error="Please enter numeric values between 1 and 15." sqref="D3:D53" xr:uid="{00000000-0002-0000-0300-000003000000}">
      <formula1>1</formula1>
      <formula2>15</formula2>
    </dataValidation>
    <dataValidation type="list" allowBlank="1" showInputMessage="1" showErrorMessage="1" sqref="A54:A75" xr:uid="{00000000-0002-0000-0300-000004000000}">
      <formula1>ScoringElement</formula1>
    </dataValidation>
    <dataValidation type="list" allowBlank="1" showInputMessage="1" showErrorMessage="1" sqref="A3:A53" xr:uid="{00000000-0002-0000-0300-000005000000}">
      <formula1>scoringel</formula1>
    </dataValidation>
    <dataValidation type="whole" allowBlank="1" showInputMessage="1" showErrorMessage="1" errorTitle="Error" error="Scores must be between 1 and 3" sqref="S3:V53 J3:Q53" xr:uid="{00000000-0002-0000-0300-000006000000}">
      <formula1>1</formula1>
      <formula2>3</formula2>
    </dataValidation>
  </dataValidations>
  <pageMargins left="0.75" right="0.75" top="1" bottom="1" header="0.5" footer="0.5"/>
  <pageSetup paperSize="9" scale="35"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9641F515-95C5-4504-A4C3-BE5B5A19DA00}">
            <xm:f>NOT(ISERROR(SEARCH("Pass with condition",AD55)))</xm:f>
            <xm:f>"Pass with condition"</xm:f>
            <x14:dxf>
              <fill>
                <patternFill>
                  <bgColor rgb="FFFFFF00"/>
                </patternFill>
              </fill>
            </x14:dxf>
          </x14:cfRule>
          <xm:sqref>AD55</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347"/>
  <sheetViews>
    <sheetView zoomScaleNormal="100" workbookViewId="0">
      <selection sqref="A1:E1"/>
    </sheetView>
  </sheetViews>
  <sheetFormatPr defaultColWidth="0" defaultRowHeight="10" zeroHeight="1"/>
  <cols>
    <col min="1" max="1" width="8.453125" style="10" customWidth="1"/>
    <col min="2" max="2" width="15.54296875" style="2" customWidth="1"/>
    <col min="3" max="4" width="15.54296875" style="7" customWidth="1"/>
    <col min="5" max="5" width="17.54296875" style="7" customWidth="1"/>
    <col min="6" max="20" width="5.54296875" style="1" customWidth="1"/>
    <col min="21" max="21" width="5.54296875" style="2" customWidth="1"/>
    <col min="22" max="23" width="7.54296875" style="2" customWidth="1"/>
    <col min="24" max="24" width="2.54296875" style="2" customWidth="1"/>
    <col min="25" max="25" width="11.453125" style="2" hidden="1" customWidth="1"/>
    <col min="26" max="16384" width="9.1796875" style="2" hidden="1"/>
  </cols>
  <sheetData>
    <row r="1" spans="1:32" ht="10.5">
      <c r="A1" s="210"/>
      <c r="B1" s="211"/>
      <c r="C1" s="211"/>
      <c r="D1" s="211"/>
      <c r="E1" s="211"/>
      <c r="F1" s="212" t="s">
        <v>15</v>
      </c>
      <c r="G1" s="213"/>
      <c r="H1" s="213"/>
      <c r="I1" s="213"/>
      <c r="J1" s="213"/>
      <c r="K1" s="213"/>
      <c r="L1" s="213"/>
      <c r="M1" s="213"/>
      <c r="N1" s="214"/>
      <c r="O1" s="215" t="s">
        <v>16</v>
      </c>
      <c r="P1" s="215"/>
      <c r="Q1" s="215"/>
      <c r="R1" s="215"/>
      <c r="S1" s="215"/>
      <c r="T1" s="6"/>
      <c r="U1" s="216"/>
      <c r="V1" s="217"/>
      <c r="W1" s="218"/>
    </row>
    <row r="2" spans="1:32" ht="120" customHeight="1">
      <c r="A2" s="108" t="s">
        <v>26</v>
      </c>
      <c r="B2" s="95" t="s">
        <v>23</v>
      </c>
      <c r="C2" s="95" t="s">
        <v>24</v>
      </c>
      <c r="D2" s="95" t="s">
        <v>25</v>
      </c>
      <c r="E2" s="95" t="s">
        <v>21</v>
      </c>
      <c r="F2" s="89" t="s">
        <v>0</v>
      </c>
      <c r="G2" s="89" t="s">
        <v>1</v>
      </c>
      <c r="H2" s="89" t="s">
        <v>2</v>
      </c>
      <c r="I2" s="89" t="s">
        <v>3</v>
      </c>
      <c r="J2" s="89" t="s">
        <v>116</v>
      </c>
      <c r="K2" s="89" t="s">
        <v>5</v>
      </c>
      <c r="L2" s="89" t="s">
        <v>95</v>
      </c>
      <c r="M2" s="96" t="s">
        <v>117</v>
      </c>
      <c r="N2" s="90" t="s">
        <v>6</v>
      </c>
      <c r="O2" s="97" t="s">
        <v>7</v>
      </c>
      <c r="P2" s="91" t="s">
        <v>8</v>
      </c>
      <c r="Q2" s="91" t="s">
        <v>9</v>
      </c>
      <c r="R2" s="99" t="s">
        <v>10</v>
      </c>
      <c r="S2" s="92" t="s">
        <v>11</v>
      </c>
      <c r="T2" s="93" t="s">
        <v>12</v>
      </c>
      <c r="U2" s="110" t="s">
        <v>91</v>
      </c>
      <c r="V2" s="111" t="s">
        <v>13</v>
      </c>
      <c r="W2" s="114" t="s">
        <v>14</v>
      </c>
      <c r="Z2" s="14"/>
      <c r="AA2" s="14" t="s">
        <v>43</v>
      </c>
      <c r="AB2" s="14" t="s">
        <v>42</v>
      </c>
      <c r="AC2" s="14">
        <v>1</v>
      </c>
      <c r="AD2" s="14">
        <v>2</v>
      </c>
      <c r="AE2" s="14">
        <v>3</v>
      </c>
      <c r="AF2" s="14">
        <v>4</v>
      </c>
    </row>
    <row r="3" spans="1:32" ht="9.75" customHeight="1">
      <c r="A3" s="135"/>
      <c r="C3" s="2"/>
      <c r="D3" s="2"/>
      <c r="E3" s="2"/>
      <c r="F3" s="72"/>
      <c r="G3" s="72"/>
      <c r="H3" s="72"/>
      <c r="I3" s="72"/>
      <c r="J3" s="72"/>
      <c r="K3" s="72"/>
      <c r="L3" s="72"/>
      <c r="M3" s="72"/>
      <c r="N3" s="98" t="str">
        <f t="shared" ref="N3:N34" si="0">IF(AND(E3="Invertebrate",COUNT(F3:H3,K3:M3)&gt;5),AVERAGE(F3:H3,K3:M3),IF(AND(E3="Vertebrate",COUNT(F3:L3)&gt;6),AVERAGE(F3:L3),""))</f>
        <v/>
      </c>
      <c r="O3" s="72"/>
      <c r="P3" s="72"/>
      <c r="Q3" s="72"/>
      <c r="R3" s="72"/>
      <c r="S3" s="100" t="str">
        <f>IF(COUNT(O3:R3)&gt;3,((O3*P3*Q3*R3)-1)/40+1,"")</f>
        <v/>
      </c>
      <c r="T3" s="102" t="str">
        <f>IFERROR(IF(S3="","",((N3^2+S3^2)^0.5)),"")</f>
        <v/>
      </c>
      <c r="U3" s="48" t="str">
        <f t="shared" ref="U3:U34" si="1">IF(ISBLANK(A3),"",IFERROR(ROUND(IF(T3="","",-11.965*T3^2+32.28*T3+78.259),0),""))</f>
        <v/>
      </c>
      <c r="V3" s="1" t="str">
        <f>IF(U3="","",IF(U3&lt;60,"High",IF(U3&gt;=80,"Low","Med")))</f>
        <v/>
      </c>
      <c r="W3" s="49" t="str">
        <f>IF(U3="","",IF(U3&lt;60,"&lt;60", IF(U3&gt;=80, "≥80", "60-79")))</f>
        <v/>
      </c>
      <c r="Y3" s="4"/>
      <c r="Z3" s="36" t="str">
        <f>U3</f>
        <v/>
      </c>
      <c r="AA3" s="14" t="str">
        <f>IF(Z3="","",ROUND(Z3,0))</f>
        <v/>
      </c>
      <c r="AB3" s="14" t="str">
        <f>IF(AA3="","",IF(AA3&lt;70,1,IF(AA3&lt;80,2,IF(AA3&lt;90,3,4))))</f>
        <v/>
      </c>
      <c r="AC3" s="37" t="str">
        <f>IF(AB3="","",IF($AB3=AC$2,"1","0"))</f>
        <v/>
      </c>
      <c r="AD3" s="37" t="str">
        <f>IF(AC3="","",IF($AB3=AD$2,"1","0"))</f>
        <v/>
      </c>
      <c r="AE3" s="37" t="str">
        <f>IF(AD3="","",IF($AB3=AE$2,"1","0"))</f>
        <v/>
      </c>
      <c r="AF3" s="37" t="str">
        <f>IF(AE3="","",IF($AB3=AF$2,"1","0"))</f>
        <v/>
      </c>
    </row>
    <row r="4" spans="1:32" ht="9.75" customHeight="1">
      <c r="A4" s="135"/>
      <c r="C4" s="2"/>
      <c r="D4" s="2"/>
      <c r="E4" s="2"/>
      <c r="F4" s="72"/>
      <c r="G4" s="72"/>
      <c r="H4" s="72"/>
      <c r="I4" s="72"/>
      <c r="J4" s="72"/>
      <c r="K4" s="72"/>
      <c r="L4" s="72"/>
      <c r="M4" s="72"/>
      <c r="N4" s="98" t="str">
        <f t="shared" si="0"/>
        <v/>
      </c>
      <c r="O4" s="72"/>
      <c r="P4" s="72"/>
      <c r="Q4" s="72"/>
      <c r="R4" s="72"/>
      <c r="S4" s="100" t="str">
        <f t="shared" ref="S4:S53" si="2">IF(COUNT(O4:R4)&gt;3,((O4*P4*Q4*R4)-1)/40+1,"")</f>
        <v/>
      </c>
      <c r="T4" s="102" t="str">
        <f t="shared" ref="T4:T30" si="3">IFERROR(IF(S4="","",((N4^2+S4^2)^0.5)),"")</f>
        <v/>
      </c>
      <c r="U4" s="48" t="str">
        <f t="shared" si="1"/>
        <v/>
      </c>
      <c r="V4" s="1" t="str">
        <f t="shared" ref="V4:V30" si="4">IF(U4="","",IF(U4&lt;60,"High",IF(U4&gt;=80,"Low","Med")))</f>
        <v/>
      </c>
      <c r="W4" s="49" t="str">
        <f t="shared" ref="W4:W30" si="5">IF(U4="","",IF(U4&lt;60,"&lt;60", IF(U4&gt;=80, "≥80", "60-79")))</f>
        <v/>
      </c>
      <c r="X4" s="3"/>
      <c r="Y4" s="3"/>
      <c r="Z4" s="36" t="str">
        <f t="shared" ref="Z4:Z30" si="6">U4</f>
        <v/>
      </c>
      <c r="AA4" s="14" t="str">
        <f t="shared" ref="AA4:AA30" si="7">IF(Z4="","",ROUND(Z4,0))</f>
        <v/>
      </c>
      <c r="AB4" s="14" t="str">
        <f t="shared" ref="AB4:AB30" si="8">IF(AA4="","",IF(AA4="","",IF(AA4&lt;70,1,IF(AA4&lt;80,2,IF(AA4&lt;90,3,4)))))</f>
        <v/>
      </c>
      <c r="AC4" s="37" t="str">
        <f t="shared" ref="AC4:AF30" si="9">IF(AB4="","",IF($AB4=AC$2,"1","0"))</f>
        <v/>
      </c>
      <c r="AD4" s="37" t="str">
        <f t="shared" si="9"/>
        <v/>
      </c>
      <c r="AE4" s="37" t="str">
        <f t="shared" si="9"/>
        <v/>
      </c>
      <c r="AF4" s="37" t="str">
        <f t="shared" si="9"/>
        <v/>
      </c>
    </row>
    <row r="5" spans="1:32" ht="9.75" customHeight="1">
      <c r="A5" s="135"/>
      <c r="C5" s="2"/>
      <c r="D5" s="2"/>
      <c r="E5" s="2"/>
      <c r="F5" s="72"/>
      <c r="G5" s="72"/>
      <c r="H5" s="72"/>
      <c r="I5" s="72"/>
      <c r="J5" s="72"/>
      <c r="K5" s="72"/>
      <c r="L5" s="72"/>
      <c r="M5" s="72"/>
      <c r="N5" s="98" t="str">
        <f t="shared" si="0"/>
        <v/>
      </c>
      <c r="O5" s="72"/>
      <c r="P5" s="72"/>
      <c r="Q5" s="72"/>
      <c r="R5" s="72"/>
      <c r="S5" s="100" t="str">
        <f t="shared" si="2"/>
        <v/>
      </c>
      <c r="T5" s="102" t="str">
        <f t="shared" si="3"/>
        <v/>
      </c>
      <c r="U5" s="48" t="str">
        <f t="shared" si="1"/>
        <v/>
      </c>
      <c r="V5" s="1" t="str">
        <f t="shared" si="4"/>
        <v/>
      </c>
      <c r="W5" s="49" t="str">
        <f t="shared" si="5"/>
        <v/>
      </c>
      <c r="X5" s="3"/>
      <c r="Y5" s="3"/>
      <c r="Z5" s="36" t="str">
        <f t="shared" si="6"/>
        <v/>
      </c>
      <c r="AA5" s="14" t="str">
        <f t="shared" si="7"/>
        <v/>
      </c>
      <c r="AB5" s="14" t="str">
        <f t="shared" si="8"/>
        <v/>
      </c>
      <c r="AC5" s="14" t="str">
        <f t="shared" si="9"/>
        <v/>
      </c>
      <c r="AD5" s="14" t="str">
        <f t="shared" si="9"/>
        <v/>
      </c>
      <c r="AE5" s="14" t="str">
        <f t="shared" si="9"/>
        <v/>
      </c>
      <c r="AF5" s="14" t="str">
        <f t="shared" si="9"/>
        <v/>
      </c>
    </row>
    <row r="6" spans="1:32" ht="9.75" customHeight="1">
      <c r="A6" s="135"/>
      <c r="C6" s="2"/>
      <c r="D6" s="2"/>
      <c r="E6" s="2"/>
      <c r="F6" s="72"/>
      <c r="G6" s="72"/>
      <c r="H6" s="72"/>
      <c r="I6" s="72"/>
      <c r="J6" s="72"/>
      <c r="K6" s="72"/>
      <c r="L6" s="72"/>
      <c r="M6" s="72"/>
      <c r="N6" s="98" t="str">
        <f t="shared" si="0"/>
        <v/>
      </c>
      <c r="O6" s="72"/>
      <c r="P6" s="72"/>
      <c r="Q6" s="72"/>
      <c r="R6" s="72"/>
      <c r="S6" s="100" t="str">
        <f t="shared" si="2"/>
        <v/>
      </c>
      <c r="T6" s="102" t="str">
        <f t="shared" si="3"/>
        <v/>
      </c>
      <c r="U6" s="48" t="str">
        <f t="shared" si="1"/>
        <v/>
      </c>
      <c r="V6" s="1" t="str">
        <f t="shared" si="4"/>
        <v/>
      </c>
      <c r="W6" s="49" t="str">
        <f t="shared" si="5"/>
        <v/>
      </c>
      <c r="X6" s="3"/>
      <c r="Y6" s="3"/>
      <c r="Z6" s="36" t="str">
        <f t="shared" si="6"/>
        <v/>
      </c>
      <c r="AA6" s="14" t="str">
        <f t="shared" si="7"/>
        <v/>
      </c>
      <c r="AB6" s="14" t="str">
        <f t="shared" si="8"/>
        <v/>
      </c>
      <c r="AC6" s="14" t="str">
        <f t="shared" si="9"/>
        <v/>
      </c>
      <c r="AD6" s="14" t="str">
        <f t="shared" si="9"/>
        <v/>
      </c>
      <c r="AE6" s="14" t="str">
        <f t="shared" si="9"/>
        <v/>
      </c>
      <c r="AF6" s="14" t="str">
        <f t="shared" si="9"/>
        <v/>
      </c>
    </row>
    <row r="7" spans="1:32" ht="9.75" customHeight="1">
      <c r="A7" s="135"/>
      <c r="C7" s="2"/>
      <c r="D7" s="2"/>
      <c r="E7" s="2"/>
      <c r="F7" s="72"/>
      <c r="G7" s="72"/>
      <c r="H7" s="72"/>
      <c r="I7" s="72"/>
      <c r="J7" s="72"/>
      <c r="K7" s="72"/>
      <c r="L7" s="72"/>
      <c r="M7" s="72"/>
      <c r="N7" s="98" t="str">
        <f t="shared" si="0"/>
        <v/>
      </c>
      <c r="O7" s="72"/>
      <c r="P7" s="72"/>
      <c r="Q7" s="72"/>
      <c r="R7" s="72"/>
      <c r="S7" s="100" t="str">
        <f t="shared" si="2"/>
        <v/>
      </c>
      <c r="T7" s="102" t="str">
        <f t="shared" si="3"/>
        <v/>
      </c>
      <c r="U7" s="48" t="str">
        <f t="shared" si="1"/>
        <v/>
      </c>
      <c r="V7" s="1" t="str">
        <f t="shared" si="4"/>
        <v/>
      </c>
      <c r="W7" s="49" t="str">
        <f t="shared" si="5"/>
        <v/>
      </c>
      <c r="X7" s="3"/>
      <c r="Y7" s="3"/>
      <c r="Z7" s="36" t="str">
        <f t="shared" si="6"/>
        <v/>
      </c>
      <c r="AA7" s="14" t="str">
        <f t="shared" si="7"/>
        <v/>
      </c>
      <c r="AB7" s="14" t="str">
        <f t="shared" si="8"/>
        <v/>
      </c>
      <c r="AC7" s="14" t="str">
        <f t="shared" si="9"/>
        <v/>
      </c>
      <c r="AD7" s="14" t="str">
        <f t="shared" si="9"/>
        <v/>
      </c>
      <c r="AE7" s="14" t="str">
        <f t="shared" si="9"/>
        <v/>
      </c>
      <c r="AF7" s="14" t="str">
        <f t="shared" si="9"/>
        <v/>
      </c>
    </row>
    <row r="8" spans="1:32" ht="9.75" customHeight="1">
      <c r="A8" s="135"/>
      <c r="C8" s="2"/>
      <c r="D8" s="2"/>
      <c r="E8" s="2"/>
      <c r="F8" s="72"/>
      <c r="G8" s="72"/>
      <c r="H8" s="72"/>
      <c r="I8" s="72"/>
      <c r="J8" s="72"/>
      <c r="K8" s="72"/>
      <c r="L8" s="72"/>
      <c r="M8" s="72"/>
      <c r="N8" s="98" t="str">
        <f t="shared" si="0"/>
        <v/>
      </c>
      <c r="O8" s="72"/>
      <c r="P8" s="72"/>
      <c r="Q8" s="72"/>
      <c r="R8" s="72"/>
      <c r="S8" s="100" t="str">
        <f t="shared" si="2"/>
        <v/>
      </c>
      <c r="T8" s="102" t="str">
        <f t="shared" si="3"/>
        <v/>
      </c>
      <c r="U8" s="48" t="str">
        <f t="shared" si="1"/>
        <v/>
      </c>
      <c r="V8" s="1" t="str">
        <f t="shared" si="4"/>
        <v/>
      </c>
      <c r="W8" s="49" t="str">
        <f t="shared" si="5"/>
        <v/>
      </c>
      <c r="X8" s="3"/>
      <c r="Y8" s="3"/>
      <c r="Z8" s="36" t="str">
        <f t="shared" si="6"/>
        <v/>
      </c>
      <c r="AA8" s="14" t="str">
        <f t="shared" si="7"/>
        <v/>
      </c>
      <c r="AB8" s="14" t="str">
        <f t="shared" si="8"/>
        <v/>
      </c>
      <c r="AC8" s="14" t="str">
        <f t="shared" si="9"/>
        <v/>
      </c>
      <c r="AD8" s="14" t="str">
        <f t="shared" si="9"/>
        <v/>
      </c>
      <c r="AE8" s="14" t="str">
        <f t="shared" si="9"/>
        <v/>
      </c>
      <c r="AF8" s="14" t="str">
        <f t="shared" si="9"/>
        <v/>
      </c>
    </row>
    <row r="9" spans="1:32" ht="9.75" customHeight="1">
      <c r="A9" s="135"/>
      <c r="C9" s="2"/>
      <c r="D9" s="2"/>
      <c r="E9" s="2"/>
      <c r="F9" s="72"/>
      <c r="G9" s="72"/>
      <c r="H9" s="72"/>
      <c r="I9" s="72"/>
      <c r="J9" s="72"/>
      <c r="K9" s="72"/>
      <c r="L9" s="72"/>
      <c r="M9" s="72"/>
      <c r="N9" s="98" t="str">
        <f t="shared" si="0"/>
        <v/>
      </c>
      <c r="O9" s="72"/>
      <c r="P9" s="72"/>
      <c r="Q9" s="72"/>
      <c r="R9" s="72"/>
      <c r="S9" s="100" t="str">
        <f t="shared" si="2"/>
        <v/>
      </c>
      <c r="T9" s="102" t="str">
        <f t="shared" si="3"/>
        <v/>
      </c>
      <c r="U9" s="48" t="str">
        <f t="shared" si="1"/>
        <v/>
      </c>
      <c r="V9" s="1" t="str">
        <f t="shared" si="4"/>
        <v/>
      </c>
      <c r="W9" s="49" t="str">
        <f t="shared" si="5"/>
        <v/>
      </c>
      <c r="X9" s="3"/>
      <c r="Y9" s="3"/>
      <c r="Z9" s="36" t="str">
        <f t="shared" si="6"/>
        <v/>
      </c>
      <c r="AA9" s="14" t="str">
        <f t="shared" si="7"/>
        <v/>
      </c>
      <c r="AB9" s="14" t="str">
        <f t="shared" si="8"/>
        <v/>
      </c>
      <c r="AC9" s="14" t="str">
        <f t="shared" si="9"/>
        <v/>
      </c>
      <c r="AD9" s="14" t="str">
        <f t="shared" si="9"/>
        <v/>
      </c>
      <c r="AE9" s="14" t="str">
        <f t="shared" si="9"/>
        <v/>
      </c>
      <c r="AF9" s="14" t="str">
        <f t="shared" si="9"/>
        <v/>
      </c>
    </row>
    <row r="10" spans="1:32" ht="9.75" customHeight="1">
      <c r="A10" s="135"/>
      <c r="C10" s="2"/>
      <c r="D10" s="2"/>
      <c r="E10" s="2"/>
      <c r="F10" s="72"/>
      <c r="G10" s="72"/>
      <c r="H10" s="72"/>
      <c r="I10" s="72"/>
      <c r="J10" s="72"/>
      <c r="K10" s="72"/>
      <c r="L10" s="72"/>
      <c r="M10" s="72"/>
      <c r="N10" s="98" t="str">
        <f t="shared" si="0"/>
        <v/>
      </c>
      <c r="O10" s="72"/>
      <c r="P10" s="72"/>
      <c r="Q10" s="72"/>
      <c r="R10" s="72"/>
      <c r="S10" s="100" t="str">
        <f t="shared" si="2"/>
        <v/>
      </c>
      <c r="T10" s="102" t="str">
        <f t="shared" si="3"/>
        <v/>
      </c>
      <c r="U10" s="48" t="str">
        <f t="shared" si="1"/>
        <v/>
      </c>
      <c r="V10" s="1" t="str">
        <f t="shared" si="4"/>
        <v/>
      </c>
      <c r="W10" s="49" t="str">
        <f t="shared" si="5"/>
        <v/>
      </c>
      <c r="X10" s="3"/>
      <c r="Y10" s="3"/>
      <c r="Z10" s="36" t="str">
        <f t="shared" si="6"/>
        <v/>
      </c>
      <c r="AA10" s="14" t="str">
        <f t="shared" si="7"/>
        <v/>
      </c>
      <c r="AB10" s="14" t="str">
        <f t="shared" si="8"/>
        <v/>
      </c>
      <c r="AC10" s="14" t="str">
        <f t="shared" si="9"/>
        <v/>
      </c>
      <c r="AD10" s="14" t="str">
        <f t="shared" si="9"/>
        <v/>
      </c>
      <c r="AE10" s="14" t="str">
        <f t="shared" si="9"/>
        <v/>
      </c>
      <c r="AF10" s="14" t="str">
        <f t="shared" si="9"/>
        <v/>
      </c>
    </row>
    <row r="11" spans="1:32" ht="9.75" customHeight="1">
      <c r="A11" s="135"/>
      <c r="C11" s="2"/>
      <c r="D11" s="2"/>
      <c r="E11" s="2"/>
      <c r="F11" s="133"/>
      <c r="G11" s="133"/>
      <c r="H11" s="133"/>
      <c r="I11" s="133"/>
      <c r="J11" s="133"/>
      <c r="K11" s="133"/>
      <c r="L11" s="133"/>
      <c r="M11" s="61"/>
      <c r="N11" s="98" t="str">
        <f t="shared" si="0"/>
        <v/>
      </c>
      <c r="O11" s="72"/>
      <c r="P11" s="72"/>
      <c r="Q11" s="72"/>
      <c r="R11" s="72"/>
      <c r="S11" s="100" t="str">
        <f t="shared" si="2"/>
        <v/>
      </c>
      <c r="T11" s="102" t="str">
        <f t="shared" si="3"/>
        <v/>
      </c>
      <c r="U11" s="48" t="str">
        <f t="shared" si="1"/>
        <v/>
      </c>
      <c r="V11" s="1" t="str">
        <f t="shared" si="4"/>
        <v/>
      </c>
      <c r="W11" s="49" t="str">
        <f t="shared" si="5"/>
        <v/>
      </c>
      <c r="X11" s="3"/>
      <c r="Y11" s="3"/>
      <c r="Z11" s="36" t="str">
        <f t="shared" si="6"/>
        <v/>
      </c>
      <c r="AA11" s="14" t="str">
        <f t="shared" si="7"/>
        <v/>
      </c>
      <c r="AB11" s="14" t="str">
        <f t="shared" si="8"/>
        <v/>
      </c>
      <c r="AC11" s="14" t="str">
        <f t="shared" si="9"/>
        <v/>
      </c>
      <c r="AD11" s="14" t="str">
        <f t="shared" si="9"/>
        <v/>
      </c>
      <c r="AE11" s="14" t="str">
        <f t="shared" si="9"/>
        <v/>
      </c>
      <c r="AF11" s="14" t="str">
        <f t="shared" si="9"/>
        <v/>
      </c>
    </row>
    <row r="12" spans="1:32" ht="9.75" customHeight="1">
      <c r="A12" s="135"/>
      <c r="C12" s="2"/>
      <c r="E12" s="2"/>
      <c r="F12" s="61"/>
      <c r="G12" s="61"/>
      <c r="H12" s="61"/>
      <c r="I12" s="61"/>
      <c r="J12" s="61"/>
      <c r="K12" s="61"/>
      <c r="L12" s="61"/>
      <c r="M12" s="61"/>
      <c r="N12" s="98" t="str">
        <f t="shared" si="0"/>
        <v/>
      </c>
      <c r="O12" s="72"/>
      <c r="P12" s="72"/>
      <c r="Q12" s="72"/>
      <c r="R12" s="72"/>
      <c r="S12" s="100" t="str">
        <f t="shared" si="2"/>
        <v/>
      </c>
      <c r="T12" s="102" t="str">
        <f t="shared" si="3"/>
        <v/>
      </c>
      <c r="U12" s="48" t="str">
        <f t="shared" si="1"/>
        <v/>
      </c>
      <c r="V12" s="1" t="str">
        <f t="shared" si="4"/>
        <v/>
      </c>
      <c r="W12" s="49" t="str">
        <f t="shared" si="5"/>
        <v/>
      </c>
      <c r="X12" s="3"/>
      <c r="Y12" s="3"/>
      <c r="Z12" s="36" t="str">
        <f>U12</f>
        <v/>
      </c>
      <c r="AA12" s="14" t="str">
        <f t="shared" si="7"/>
        <v/>
      </c>
      <c r="AB12" s="14" t="str">
        <f t="shared" si="8"/>
        <v/>
      </c>
      <c r="AC12" s="14" t="str">
        <f t="shared" si="9"/>
        <v/>
      </c>
      <c r="AD12" s="14" t="str">
        <f t="shared" si="9"/>
        <v/>
      </c>
      <c r="AE12" s="14" t="str">
        <f t="shared" si="9"/>
        <v/>
      </c>
      <c r="AF12" s="14" t="str">
        <f t="shared" si="9"/>
        <v/>
      </c>
    </row>
    <row r="13" spans="1:32" ht="9.75" customHeight="1">
      <c r="A13" s="135"/>
      <c r="C13" s="2"/>
      <c r="D13" s="2"/>
      <c r="E13" s="2"/>
      <c r="F13" s="61"/>
      <c r="G13" s="61"/>
      <c r="H13" s="61"/>
      <c r="I13" s="61"/>
      <c r="J13" s="61"/>
      <c r="K13" s="61"/>
      <c r="L13" s="61"/>
      <c r="M13" s="61"/>
      <c r="N13" s="98" t="str">
        <f t="shared" si="0"/>
        <v/>
      </c>
      <c r="O13" s="72"/>
      <c r="P13" s="72"/>
      <c r="Q13" s="72"/>
      <c r="R13" s="72"/>
      <c r="S13" s="100" t="str">
        <f t="shared" si="2"/>
        <v/>
      </c>
      <c r="T13" s="102" t="str">
        <f t="shared" si="3"/>
        <v/>
      </c>
      <c r="U13" s="48" t="str">
        <f t="shared" si="1"/>
        <v/>
      </c>
      <c r="V13" s="1" t="str">
        <f t="shared" si="4"/>
        <v/>
      </c>
      <c r="W13" s="49" t="str">
        <f t="shared" si="5"/>
        <v/>
      </c>
      <c r="X13" s="3"/>
      <c r="Y13" s="3"/>
      <c r="Z13" s="36" t="str">
        <f t="shared" si="6"/>
        <v/>
      </c>
      <c r="AA13" s="14" t="str">
        <f t="shared" si="7"/>
        <v/>
      </c>
      <c r="AB13" s="14" t="str">
        <f t="shared" si="8"/>
        <v/>
      </c>
      <c r="AC13" s="14" t="str">
        <f t="shared" si="9"/>
        <v/>
      </c>
      <c r="AD13" s="14" t="str">
        <f t="shared" si="9"/>
        <v/>
      </c>
      <c r="AE13" s="14" t="str">
        <f t="shared" si="9"/>
        <v/>
      </c>
      <c r="AF13" s="14" t="str">
        <f t="shared" si="9"/>
        <v/>
      </c>
    </row>
    <row r="14" spans="1:32" ht="9.75" customHeight="1">
      <c r="A14" s="135"/>
      <c r="C14" s="2"/>
      <c r="D14" s="2"/>
      <c r="E14" s="2"/>
      <c r="F14" s="61"/>
      <c r="G14" s="61"/>
      <c r="H14" s="61"/>
      <c r="I14" s="61"/>
      <c r="J14" s="61"/>
      <c r="K14" s="61"/>
      <c r="L14" s="61"/>
      <c r="M14" s="61"/>
      <c r="N14" s="98" t="str">
        <f t="shared" si="0"/>
        <v/>
      </c>
      <c r="O14" s="72"/>
      <c r="P14" s="72"/>
      <c r="Q14" s="72"/>
      <c r="R14" s="72"/>
      <c r="S14" s="100" t="str">
        <f t="shared" si="2"/>
        <v/>
      </c>
      <c r="T14" s="102" t="str">
        <f t="shared" si="3"/>
        <v/>
      </c>
      <c r="U14" s="48" t="str">
        <f t="shared" si="1"/>
        <v/>
      </c>
      <c r="V14" s="1" t="str">
        <f t="shared" si="4"/>
        <v/>
      </c>
      <c r="W14" s="49" t="str">
        <f t="shared" si="5"/>
        <v/>
      </c>
      <c r="X14" s="3"/>
      <c r="Y14" s="3"/>
      <c r="Z14" s="36" t="str">
        <f t="shared" si="6"/>
        <v/>
      </c>
      <c r="AA14" s="14" t="str">
        <f t="shared" si="7"/>
        <v/>
      </c>
      <c r="AB14" s="14" t="str">
        <f t="shared" si="8"/>
        <v/>
      </c>
      <c r="AC14" s="14" t="str">
        <f t="shared" si="9"/>
        <v/>
      </c>
      <c r="AD14" s="14" t="str">
        <f t="shared" si="9"/>
        <v/>
      </c>
      <c r="AE14" s="14" t="str">
        <f t="shared" si="9"/>
        <v/>
      </c>
      <c r="AF14" s="14" t="str">
        <f t="shared" si="9"/>
        <v/>
      </c>
    </row>
    <row r="15" spans="1:32" ht="9.75" customHeight="1">
      <c r="A15" s="135"/>
      <c r="C15" s="2"/>
      <c r="D15" s="2"/>
      <c r="E15" s="2"/>
      <c r="F15" s="61"/>
      <c r="G15" s="61"/>
      <c r="H15" s="61"/>
      <c r="I15" s="61"/>
      <c r="J15" s="61"/>
      <c r="K15" s="61"/>
      <c r="L15" s="61"/>
      <c r="M15" s="61"/>
      <c r="N15" s="98" t="str">
        <f t="shared" si="0"/>
        <v/>
      </c>
      <c r="O15" s="72"/>
      <c r="P15" s="72"/>
      <c r="Q15" s="72"/>
      <c r="R15" s="72"/>
      <c r="S15" s="100" t="str">
        <f t="shared" si="2"/>
        <v/>
      </c>
      <c r="T15" s="102" t="str">
        <f t="shared" si="3"/>
        <v/>
      </c>
      <c r="U15" s="48" t="str">
        <f t="shared" si="1"/>
        <v/>
      </c>
      <c r="V15" s="1" t="str">
        <f t="shared" si="4"/>
        <v/>
      </c>
      <c r="W15" s="49" t="str">
        <f t="shared" si="5"/>
        <v/>
      </c>
      <c r="X15" s="3"/>
      <c r="Y15" s="3"/>
      <c r="Z15" s="36" t="str">
        <f t="shared" si="6"/>
        <v/>
      </c>
      <c r="AA15" s="14" t="str">
        <f t="shared" si="7"/>
        <v/>
      </c>
      <c r="AB15" s="14" t="str">
        <f t="shared" si="8"/>
        <v/>
      </c>
      <c r="AC15" s="14" t="str">
        <f t="shared" si="9"/>
        <v/>
      </c>
      <c r="AD15" s="14" t="str">
        <f t="shared" si="9"/>
        <v/>
      </c>
      <c r="AE15" s="14" t="str">
        <f t="shared" si="9"/>
        <v/>
      </c>
      <c r="AF15" s="14" t="str">
        <f t="shared" si="9"/>
        <v/>
      </c>
    </row>
    <row r="16" spans="1:32" ht="9.75" customHeight="1">
      <c r="A16" s="135"/>
      <c r="C16" s="2"/>
      <c r="D16" s="2"/>
      <c r="E16" s="2"/>
      <c r="F16" s="61"/>
      <c r="G16" s="61"/>
      <c r="H16" s="61"/>
      <c r="I16" s="61"/>
      <c r="J16" s="61"/>
      <c r="K16" s="61"/>
      <c r="L16" s="61"/>
      <c r="M16" s="61"/>
      <c r="N16" s="98" t="str">
        <f t="shared" si="0"/>
        <v/>
      </c>
      <c r="O16" s="72"/>
      <c r="P16" s="72"/>
      <c r="Q16" s="72"/>
      <c r="R16" s="72"/>
      <c r="S16" s="100" t="str">
        <f t="shared" si="2"/>
        <v/>
      </c>
      <c r="T16" s="102" t="str">
        <f t="shared" si="3"/>
        <v/>
      </c>
      <c r="U16" s="48" t="str">
        <f t="shared" si="1"/>
        <v/>
      </c>
      <c r="V16" s="1" t="str">
        <f t="shared" si="4"/>
        <v/>
      </c>
      <c r="W16" s="49" t="str">
        <f t="shared" si="5"/>
        <v/>
      </c>
      <c r="X16" s="3"/>
      <c r="Y16" s="3"/>
      <c r="Z16" s="36" t="str">
        <f t="shared" si="6"/>
        <v/>
      </c>
      <c r="AA16" s="14" t="str">
        <f t="shared" si="7"/>
        <v/>
      </c>
      <c r="AB16" s="14" t="str">
        <f t="shared" si="8"/>
        <v/>
      </c>
      <c r="AC16" s="14" t="str">
        <f t="shared" si="9"/>
        <v/>
      </c>
      <c r="AD16" s="14" t="str">
        <f t="shared" si="9"/>
        <v/>
      </c>
      <c r="AE16" s="14" t="str">
        <f t="shared" si="9"/>
        <v/>
      </c>
      <c r="AF16" s="14" t="str">
        <f t="shared" si="9"/>
        <v/>
      </c>
    </row>
    <row r="17" spans="1:32" ht="9.75" customHeight="1">
      <c r="A17" s="135"/>
      <c r="C17" s="2"/>
      <c r="D17" s="2"/>
      <c r="E17" s="2"/>
      <c r="F17" s="61"/>
      <c r="G17" s="61"/>
      <c r="H17" s="61"/>
      <c r="I17" s="61"/>
      <c r="J17" s="61"/>
      <c r="K17" s="61"/>
      <c r="L17" s="61"/>
      <c r="M17" s="61"/>
      <c r="N17" s="98" t="str">
        <f t="shared" si="0"/>
        <v/>
      </c>
      <c r="O17" s="72"/>
      <c r="P17" s="72"/>
      <c r="Q17" s="72"/>
      <c r="R17" s="72"/>
      <c r="S17" s="100" t="str">
        <f t="shared" si="2"/>
        <v/>
      </c>
      <c r="T17" s="102" t="str">
        <f t="shared" si="3"/>
        <v/>
      </c>
      <c r="U17" s="48" t="str">
        <f t="shared" si="1"/>
        <v/>
      </c>
      <c r="V17" s="1" t="str">
        <f t="shared" si="4"/>
        <v/>
      </c>
      <c r="W17" s="49" t="str">
        <f t="shared" si="5"/>
        <v/>
      </c>
      <c r="X17" s="3"/>
      <c r="Y17" s="3"/>
      <c r="Z17" s="36" t="str">
        <f t="shared" si="6"/>
        <v/>
      </c>
      <c r="AA17" s="14" t="str">
        <f t="shared" si="7"/>
        <v/>
      </c>
      <c r="AB17" s="14" t="str">
        <f t="shared" si="8"/>
        <v/>
      </c>
      <c r="AC17" s="14" t="str">
        <f t="shared" si="9"/>
        <v/>
      </c>
      <c r="AD17" s="14" t="str">
        <f t="shared" si="9"/>
        <v/>
      </c>
      <c r="AE17" s="14" t="str">
        <f t="shared" si="9"/>
        <v/>
      </c>
      <c r="AF17" s="14" t="str">
        <f t="shared" si="9"/>
        <v/>
      </c>
    </row>
    <row r="18" spans="1:32" ht="9.75" customHeight="1">
      <c r="A18" s="135"/>
      <c r="C18" s="2"/>
      <c r="D18" s="2"/>
      <c r="E18" s="2"/>
      <c r="F18" s="61"/>
      <c r="G18" s="61"/>
      <c r="H18" s="61"/>
      <c r="I18" s="61"/>
      <c r="J18" s="61"/>
      <c r="K18" s="61"/>
      <c r="L18" s="61"/>
      <c r="M18" s="61"/>
      <c r="N18" s="98" t="str">
        <f t="shared" si="0"/>
        <v/>
      </c>
      <c r="O18" s="72"/>
      <c r="P18" s="72"/>
      <c r="Q18" s="72"/>
      <c r="R18" s="72"/>
      <c r="S18" s="100" t="str">
        <f t="shared" si="2"/>
        <v/>
      </c>
      <c r="T18" s="102" t="str">
        <f t="shared" si="3"/>
        <v/>
      </c>
      <c r="U18" s="48" t="str">
        <f t="shared" si="1"/>
        <v/>
      </c>
      <c r="V18" s="1" t="str">
        <f t="shared" si="4"/>
        <v/>
      </c>
      <c r="W18" s="49" t="str">
        <f t="shared" si="5"/>
        <v/>
      </c>
      <c r="X18" s="3"/>
      <c r="Y18" s="3"/>
      <c r="Z18" s="36" t="str">
        <f t="shared" si="6"/>
        <v/>
      </c>
      <c r="AA18" s="14" t="str">
        <f t="shared" si="7"/>
        <v/>
      </c>
      <c r="AB18" s="14" t="str">
        <f t="shared" si="8"/>
        <v/>
      </c>
      <c r="AC18" s="14" t="str">
        <f t="shared" si="9"/>
        <v/>
      </c>
      <c r="AD18" s="14" t="str">
        <f t="shared" si="9"/>
        <v/>
      </c>
      <c r="AE18" s="14" t="str">
        <f t="shared" si="9"/>
        <v/>
      </c>
      <c r="AF18" s="14" t="str">
        <f t="shared" si="9"/>
        <v/>
      </c>
    </row>
    <row r="19" spans="1:32" ht="9.75" customHeight="1">
      <c r="A19" s="135"/>
      <c r="C19" s="2"/>
      <c r="D19" s="2"/>
      <c r="E19" s="2"/>
      <c r="F19" s="61"/>
      <c r="G19" s="61"/>
      <c r="H19" s="61"/>
      <c r="I19" s="61"/>
      <c r="J19" s="61"/>
      <c r="K19" s="61"/>
      <c r="L19" s="61"/>
      <c r="M19" s="61"/>
      <c r="N19" s="98" t="str">
        <f t="shared" si="0"/>
        <v/>
      </c>
      <c r="O19" s="72"/>
      <c r="P19" s="72"/>
      <c r="Q19" s="72"/>
      <c r="R19" s="72"/>
      <c r="S19" s="100" t="str">
        <f t="shared" si="2"/>
        <v/>
      </c>
      <c r="T19" s="102" t="str">
        <f t="shared" si="3"/>
        <v/>
      </c>
      <c r="U19" s="48" t="str">
        <f t="shared" si="1"/>
        <v/>
      </c>
      <c r="V19" s="1" t="str">
        <f t="shared" si="4"/>
        <v/>
      </c>
      <c r="W19" s="49" t="str">
        <f t="shared" si="5"/>
        <v/>
      </c>
      <c r="X19" s="3"/>
      <c r="Y19" s="3"/>
      <c r="Z19" s="36" t="str">
        <f t="shared" si="6"/>
        <v/>
      </c>
      <c r="AA19" s="14" t="str">
        <f t="shared" si="7"/>
        <v/>
      </c>
      <c r="AB19" s="14" t="str">
        <f t="shared" si="8"/>
        <v/>
      </c>
      <c r="AC19" s="14" t="str">
        <f t="shared" si="9"/>
        <v/>
      </c>
      <c r="AD19" s="14" t="str">
        <f t="shared" si="9"/>
        <v/>
      </c>
      <c r="AE19" s="14" t="str">
        <f t="shared" si="9"/>
        <v/>
      </c>
      <c r="AF19" s="14" t="str">
        <f t="shared" si="9"/>
        <v/>
      </c>
    </row>
    <row r="20" spans="1:32" ht="9.75" customHeight="1">
      <c r="A20" s="135"/>
      <c r="C20" s="2"/>
      <c r="D20" s="2"/>
      <c r="E20" s="2"/>
      <c r="F20" s="61"/>
      <c r="G20" s="61"/>
      <c r="H20" s="61"/>
      <c r="I20" s="61"/>
      <c r="J20" s="61"/>
      <c r="K20" s="61"/>
      <c r="L20" s="61"/>
      <c r="M20" s="61"/>
      <c r="N20" s="98" t="str">
        <f t="shared" si="0"/>
        <v/>
      </c>
      <c r="O20" s="72"/>
      <c r="P20" s="72"/>
      <c r="Q20" s="72"/>
      <c r="R20" s="72"/>
      <c r="S20" s="100" t="str">
        <f t="shared" si="2"/>
        <v/>
      </c>
      <c r="T20" s="102" t="str">
        <f t="shared" si="3"/>
        <v/>
      </c>
      <c r="U20" s="48" t="str">
        <f t="shared" si="1"/>
        <v/>
      </c>
      <c r="V20" s="1" t="str">
        <f t="shared" si="4"/>
        <v/>
      </c>
      <c r="W20" s="49" t="str">
        <f t="shared" si="5"/>
        <v/>
      </c>
      <c r="X20" s="3"/>
      <c r="Y20" s="3"/>
      <c r="Z20" s="36" t="str">
        <f t="shared" si="6"/>
        <v/>
      </c>
      <c r="AA20" s="14" t="str">
        <f t="shared" si="7"/>
        <v/>
      </c>
      <c r="AB20" s="14" t="str">
        <f t="shared" si="8"/>
        <v/>
      </c>
      <c r="AC20" s="14" t="str">
        <f t="shared" si="9"/>
        <v/>
      </c>
      <c r="AD20" s="14" t="str">
        <f t="shared" si="9"/>
        <v/>
      </c>
      <c r="AE20" s="14" t="str">
        <f t="shared" si="9"/>
        <v/>
      </c>
      <c r="AF20" s="14" t="str">
        <f t="shared" si="9"/>
        <v/>
      </c>
    </row>
    <row r="21" spans="1:32" ht="9.75" customHeight="1">
      <c r="A21" s="135"/>
      <c r="C21" s="2"/>
      <c r="D21" s="2"/>
      <c r="E21" s="2"/>
      <c r="F21" s="61"/>
      <c r="G21" s="61"/>
      <c r="H21" s="61"/>
      <c r="I21" s="61"/>
      <c r="J21" s="61"/>
      <c r="K21" s="61"/>
      <c r="L21" s="61"/>
      <c r="M21" s="61"/>
      <c r="N21" s="98" t="str">
        <f t="shared" si="0"/>
        <v/>
      </c>
      <c r="O21" s="72"/>
      <c r="P21" s="72"/>
      <c r="Q21" s="72"/>
      <c r="R21" s="72"/>
      <c r="S21" s="100" t="str">
        <f t="shared" si="2"/>
        <v/>
      </c>
      <c r="T21" s="102" t="str">
        <f t="shared" si="3"/>
        <v/>
      </c>
      <c r="U21" s="48" t="str">
        <f t="shared" si="1"/>
        <v/>
      </c>
      <c r="V21" s="1" t="str">
        <f t="shared" si="4"/>
        <v/>
      </c>
      <c r="W21" s="49" t="str">
        <f t="shared" si="5"/>
        <v/>
      </c>
      <c r="X21" s="3"/>
      <c r="Y21" s="3"/>
      <c r="Z21" s="36" t="str">
        <f t="shared" si="6"/>
        <v/>
      </c>
      <c r="AA21" s="14" t="str">
        <f t="shared" si="7"/>
        <v/>
      </c>
      <c r="AB21" s="14" t="str">
        <f t="shared" si="8"/>
        <v/>
      </c>
      <c r="AC21" s="14" t="str">
        <f t="shared" si="9"/>
        <v/>
      </c>
      <c r="AD21" s="14" t="str">
        <f t="shared" si="9"/>
        <v/>
      </c>
      <c r="AE21" s="14" t="str">
        <f t="shared" si="9"/>
        <v/>
      </c>
      <c r="AF21" s="14" t="str">
        <f t="shared" si="9"/>
        <v/>
      </c>
    </row>
    <row r="22" spans="1:32" ht="9.75" customHeight="1">
      <c r="A22" s="135"/>
      <c r="C22" s="2"/>
      <c r="D22" s="2"/>
      <c r="E22" s="2"/>
      <c r="F22" s="61"/>
      <c r="G22" s="61"/>
      <c r="H22" s="61"/>
      <c r="I22" s="61"/>
      <c r="J22" s="61"/>
      <c r="K22" s="61"/>
      <c r="L22" s="61"/>
      <c r="M22" s="61"/>
      <c r="N22" s="98" t="str">
        <f t="shared" si="0"/>
        <v/>
      </c>
      <c r="O22" s="72"/>
      <c r="P22" s="72"/>
      <c r="Q22" s="72"/>
      <c r="R22" s="72"/>
      <c r="S22" s="100" t="str">
        <f t="shared" si="2"/>
        <v/>
      </c>
      <c r="T22" s="102" t="str">
        <f t="shared" si="3"/>
        <v/>
      </c>
      <c r="U22" s="48" t="str">
        <f t="shared" si="1"/>
        <v/>
      </c>
      <c r="V22" s="1" t="str">
        <f t="shared" si="4"/>
        <v/>
      </c>
      <c r="W22" s="49" t="str">
        <f t="shared" si="5"/>
        <v/>
      </c>
      <c r="X22" s="3"/>
      <c r="Y22" s="3"/>
      <c r="Z22" s="36" t="str">
        <f t="shared" si="6"/>
        <v/>
      </c>
      <c r="AA22" s="14" t="str">
        <f t="shared" si="7"/>
        <v/>
      </c>
      <c r="AB22" s="14" t="str">
        <f t="shared" si="8"/>
        <v/>
      </c>
      <c r="AC22" s="14" t="str">
        <f t="shared" si="9"/>
        <v/>
      </c>
      <c r="AD22" s="14" t="str">
        <f t="shared" si="9"/>
        <v/>
      </c>
      <c r="AE22" s="14" t="str">
        <f t="shared" si="9"/>
        <v/>
      </c>
      <c r="AF22" s="14" t="str">
        <f t="shared" si="9"/>
        <v/>
      </c>
    </row>
    <row r="23" spans="1:32" ht="9.75" customHeight="1">
      <c r="A23" s="135"/>
      <c r="C23" s="2"/>
      <c r="D23" s="2"/>
      <c r="E23" s="2"/>
      <c r="F23" s="61"/>
      <c r="G23" s="61"/>
      <c r="H23" s="61"/>
      <c r="I23" s="61"/>
      <c r="J23" s="61"/>
      <c r="K23" s="61"/>
      <c r="L23" s="61"/>
      <c r="M23" s="61"/>
      <c r="N23" s="98" t="str">
        <f t="shared" si="0"/>
        <v/>
      </c>
      <c r="O23" s="72"/>
      <c r="P23" s="72"/>
      <c r="Q23" s="72"/>
      <c r="R23" s="72"/>
      <c r="S23" s="100" t="str">
        <f t="shared" si="2"/>
        <v/>
      </c>
      <c r="T23" s="102" t="str">
        <f t="shared" si="3"/>
        <v/>
      </c>
      <c r="U23" s="48" t="str">
        <f t="shared" si="1"/>
        <v/>
      </c>
      <c r="V23" s="1" t="str">
        <f t="shared" si="4"/>
        <v/>
      </c>
      <c r="W23" s="49" t="str">
        <f t="shared" si="5"/>
        <v/>
      </c>
      <c r="X23" s="3"/>
      <c r="Y23" s="3"/>
      <c r="Z23" s="36" t="str">
        <f t="shared" si="6"/>
        <v/>
      </c>
      <c r="AA23" s="14" t="str">
        <f t="shared" si="7"/>
        <v/>
      </c>
      <c r="AB23" s="14" t="str">
        <f t="shared" si="8"/>
        <v/>
      </c>
      <c r="AC23" s="14" t="str">
        <f t="shared" si="9"/>
        <v/>
      </c>
      <c r="AD23" s="14" t="str">
        <f t="shared" si="9"/>
        <v/>
      </c>
      <c r="AE23" s="14" t="str">
        <f t="shared" si="9"/>
        <v/>
      </c>
      <c r="AF23" s="14" t="str">
        <f t="shared" si="9"/>
        <v/>
      </c>
    </row>
    <row r="24" spans="1:32" ht="9.75" customHeight="1">
      <c r="A24" s="135"/>
      <c r="C24" s="2"/>
      <c r="D24" s="2"/>
      <c r="E24" s="2"/>
      <c r="F24" s="61"/>
      <c r="G24" s="61"/>
      <c r="H24" s="61"/>
      <c r="I24" s="61"/>
      <c r="J24" s="61"/>
      <c r="K24" s="61"/>
      <c r="L24" s="61"/>
      <c r="M24" s="61"/>
      <c r="N24" s="98" t="str">
        <f t="shared" si="0"/>
        <v/>
      </c>
      <c r="O24" s="72"/>
      <c r="P24" s="72"/>
      <c r="Q24" s="72"/>
      <c r="R24" s="72"/>
      <c r="S24" s="100" t="str">
        <f t="shared" si="2"/>
        <v/>
      </c>
      <c r="T24" s="102" t="str">
        <f t="shared" si="3"/>
        <v/>
      </c>
      <c r="U24" s="48" t="str">
        <f t="shared" si="1"/>
        <v/>
      </c>
      <c r="V24" s="1" t="str">
        <f t="shared" si="4"/>
        <v/>
      </c>
      <c r="W24" s="49" t="str">
        <f t="shared" si="5"/>
        <v/>
      </c>
      <c r="X24" s="3"/>
      <c r="Y24" s="3"/>
      <c r="Z24" s="36" t="str">
        <f t="shared" si="6"/>
        <v/>
      </c>
      <c r="AA24" s="14" t="str">
        <f t="shared" si="7"/>
        <v/>
      </c>
      <c r="AB24" s="14" t="str">
        <f t="shared" si="8"/>
        <v/>
      </c>
      <c r="AC24" s="14" t="str">
        <f t="shared" si="9"/>
        <v/>
      </c>
      <c r="AD24" s="14" t="str">
        <f t="shared" si="9"/>
        <v/>
      </c>
      <c r="AE24" s="14" t="str">
        <f t="shared" si="9"/>
        <v/>
      </c>
      <c r="AF24" s="14" t="str">
        <f t="shared" si="9"/>
        <v/>
      </c>
    </row>
    <row r="25" spans="1:32" ht="9.75" customHeight="1">
      <c r="A25" s="135"/>
      <c r="C25" s="2"/>
      <c r="D25" s="2"/>
      <c r="E25" s="2"/>
      <c r="F25" s="61"/>
      <c r="G25" s="61"/>
      <c r="H25" s="61"/>
      <c r="I25" s="61"/>
      <c r="J25" s="61"/>
      <c r="K25" s="61"/>
      <c r="L25" s="61"/>
      <c r="M25" s="61"/>
      <c r="N25" s="98" t="str">
        <f t="shared" si="0"/>
        <v/>
      </c>
      <c r="O25" s="72"/>
      <c r="P25" s="72"/>
      <c r="Q25" s="72"/>
      <c r="R25" s="72"/>
      <c r="S25" s="100" t="str">
        <f t="shared" si="2"/>
        <v/>
      </c>
      <c r="T25" s="102" t="str">
        <f t="shared" si="3"/>
        <v/>
      </c>
      <c r="U25" s="48" t="str">
        <f t="shared" si="1"/>
        <v/>
      </c>
      <c r="V25" s="1" t="str">
        <f t="shared" si="4"/>
        <v/>
      </c>
      <c r="W25" s="49" t="str">
        <f t="shared" si="5"/>
        <v/>
      </c>
      <c r="X25" s="3"/>
      <c r="Y25" s="3"/>
      <c r="Z25" s="36" t="str">
        <f t="shared" si="6"/>
        <v/>
      </c>
      <c r="AA25" s="14" t="str">
        <f t="shared" si="7"/>
        <v/>
      </c>
      <c r="AB25" s="14" t="str">
        <f t="shared" si="8"/>
        <v/>
      </c>
      <c r="AC25" s="14" t="str">
        <f t="shared" si="9"/>
        <v/>
      </c>
      <c r="AD25" s="14" t="str">
        <f t="shared" si="9"/>
        <v/>
      </c>
      <c r="AE25" s="14" t="str">
        <f t="shared" si="9"/>
        <v/>
      </c>
      <c r="AF25" s="14" t="str">
        <f t="shared" si="9"/>
        <v/>
      </c>
    </row>
    <row r="26" spans="1:32" ht="9.75" customHeight="1">
      <c r="A26" s="135"/>
      <c r="C26" s="2"/>
      <c r="D26" s="2"/>
      <c r="E26" s="2"/>
      <c r="F26" s="61"/>
      <c r="G26" s="61"/>
      <c r="H26" s="61"/>
      <c r="I26" s="61"/>
      <c r="J26" s="61"/>
      <c r="K26" s="61"/>
      <c r="L26" s="61"/>
      <c r="M26" s="61"/>
      <c r="N26" s="98" t="str">
        <f t="shared" si="0"/>
        <v/>
      </c>
      <c r="O26" s="72"/>
      <c r="P26" s="72"/>
      <c r="Q26" s="72"/>
      <c r="R26" s="72"/>
      <c r="S26" s="100" t="str">
        <f t="shared" si="2"/>
        <v/>
      </c>
      <c r="T26" s="102" t="str">
        <f t="shared" si="3"/>
        <v/>
      </c>
      <c r="U26" s="48" t="str">
        <f t="shared" si="1"/>
        <v/>
      </c>
      <c r="V26" s="1" t="str">
        <f t="shared" si="4"/>
        <v/>
      </c>
      <c r="W26" s="49" t="str">
        <f t="shared" si="5"/>
        <v/>
      </c>
      <c r="X26" s="3"/>
      <c r="Y26" s="3"/>
      <c r="Z26" s="36" t="str">
        <f t="shared" si="6"/>
        <v/>
      </c>
      <c r="AA26" s="14" t="str">
        <f t="shared" si="7"/>
        <v/>
      </c>
      <c r="AB26" s="14" t="str">
        <f t="shared" si="8"/>
        <v/>
      </c>
      <c r="AC26" s="14" t="str">
        <f t="shared" si="9"/>
        <v/>
      </c>
      <c r="AD26" s="14" t="str">
        <f t="shared" si="9"/>
        <v/>
      </c>
      <c r="AE26" s="14" t="str">
        <f t="shared" si="9"/>
        <v/>
      </c>
      <c r="AF26" s="14" t="str">
        <f t="shared" si="9"/>
        <v/>
      </c>
    </row>
    <row r="27" spans="1:32" ht="9.75" customHeight="1">
      <c r="A27" s="135"/>
      <c r="C27" s="2"/>
      <c r="D27" s="2"/>
      <c r="E27" s="2"/>
      <c r="F27" s="61"/>
      <c r="G27" s="61"/>
      <c r="H27" s="61"/>
      <c r="I27" s="61"/>
      <c r="J27" s="61"/>
      <c r="K27" s="61"/>
      <c r="L27" s="61"/>
      <c r="M27" s="61"/>
      <c r="N27" s="98" t="str">
        <f t="shared" si="0"/>
        <v/>
      </c>
      <c r="O27" s="72"/>
      <c r="P27" s="72"/>
      <c r="Q27" s="72"/>
      <c r="R27" s="72"/>
      <c r="S27" s="100" t="str">
        <f t="shared" si="2"/>
        <v/>
      </c>
      <c r="T27" s="102" t="str">
        <f t="shared" si="3"/>
        <v/>
      </c>
      <c r="U27" s="48" t="str">
        <f t="shared" si="1"/>
        <v/>
      </c>
      <c r="V27" s="1" t="str">
        <f t="shared" si="4"/>
        <v/>
      </c>
      <c r="W27" s="49" t="str">
        <f t="shared" si="5"/>
        <v/>
      </c>
      <c r="X27" s="3"/>
      <c r="Y27" s="3"/>
      <c r="Z27" s="36" t="str">
        <f t="shared" si="6"/>
        <v/>
      </c>
      <c r="AA27" s="14" t="str">
        <f t="shared" si="7"/>
        <v/>
      </c>
      <c r="AB27" s="14" t="str">
        <f t="shared" si="8"/>
        <v/>
      </c>
      <c r="AC27" s="14" t="str">
        <f t="shared" si="9"/>
        <v/>
      </c>
      <c r="AD27" s="14" t="str">
        <f t="shared" si="9"/>
        <v/>
      </c>
      <c r="AE27" s="14" t="str">
        <f t="shared" si="9"/>
        <v/>
      </c>
      <c r="AF27" s="14" t="str">
        <f t="shared" si="9"/>
        <v/>
      </c>
    </row>
    <row r="28" spans="1:32" ht="9.75" customHeight="1">
      <c r="A28" s="135"/>
      <c r="C28" s="2"/>
      <c r="D28" s="2"/>
      <c r="E28" s="2"/>
      <c r="F28" s="61"/>
      <c r="G28" s="61"/>
      <c r="H28" s="61"/>
      <c r="I28" s="61"/>
      <c r="J28" s="61"/>
      <c r="K28" s="61"/>
      <c r="L28" s="61"/>
      <c r="M28" s="61"/>
      <c r="N28" s="98" t="str">
        <f t="shared" si="0"/>
        <v/>
      </c>
      <c r="O28" s="72"/>
      <c r="P28" s="72"/>
      <c r="Q28" s="72"/>
      <c r="R28" s="72"/>
      <c r="S28" s="100" t="str">
        <f t="shared" si="2"/>
        <v/>
      </c>
      <c r="T28" s="102" t="str">
        <f t="shared" si="3"/>
        <v/>
      </c>
      <c r="U28" s="48" t="str">
        <f t="shared" si="1"/>
        <v/>
      </c>
      <c r="V28" s="1" t="str">
        <f t="shared" si="4"/>
        <v/>
      </c>
      <c r="W28" s="49" t="str">
        <f t="shared" si="5"/>
        <v/>
      </c>
      <c r="X28" s="3"/>
      <c r="Y28" s="3"/>
      <c r="Z28" s="36" t="str">
        <f t="shared" si="6"/>
        <v/>
      </c>
      <c r="AA28" s="14" t="str">
        <f t="shared" si="7"/>
        <v/>
      </c>
      <c r="AB28" s="14" t="str">
        <f t="shared" si="8"/>
        <v/>
      </c>
      <c r="AC28" s="14" t="str">
        <f t="shared" si="9"/>
        <v/>
      </c>
      <c r="AD28" s="14" t="str">
        <f t="shared" si="9"/>
        <v/>
      </c>
      <c r="AE28" s="14" t="str">
        <f t="shared" si="9"/>
        <v/>
      </c>
      <c r="AF28" s="14" t="str">
        <f t="shared" si="9"/>
        <v/>
      </c>
    </row>
    <row r="29" spans="1:32" ht="9.75" customHeight="1">
      <c r="A29" s="135"/>
      <c r="C29" s="2"/>
      <c r="D29" s="2"/>
      <c r="E29" s="2"/>
      <c r="F29" s="61"/>
      <c r="G29" s="61"/>
      <c r="H29" s="61"/>
      <c r="I29" s="61"/>
      <c r="J29" s="61"/>
      <c r="K29" s="61"/>
      <c r="L29" s="61"/>
      <c r="M29" s="61"/>
      <c r="N29" s="98" t="str">
        <f t="shared" si="0"/>
        <v/>
      </c>
      <c r="O29" s="72"/>
      <c r="P29" s="72"/>
      <c r="Q29" s="72"/>
      <c r="R29" s="72"/>
      <c r="S29" s="100" t="str">
        <f t="shared" si="2"/>
        <v/>
      </c>
      <c r="T29" s="102" t="str">
        <f t="shared" si="3"/>
        <v/>
      </c>
      <c r="U29" s="48" t="str">
        <f t="shared" si="1"/>
        <v/>
      </c>
      <c r="V29" s="1" t="str">
        <f t="shared" si="4"/>
        <v/>
      </c>
      <c r="W29" s="49" t="str">
        <f t="shared" si="5"/>
        <v/>
      </c>
      <c r="X29" s="3"/>
      <c r="Y29" s="3"/>
      <c r="Z29" s="36" t="str">
        <f t="shared" si="6"/>
        <v/>
      </c>
      <c r="AA29" s="14" t="str">
        <f t="shared" si="7"/>
        <v/>
      </c>
      <c r="AB29" s="14" t="str">
        <f t="shared" si="8"/>
        <v/>
      </c>
      <c r="AC29" s="14" t="str">
        <f t="shared" si="9"/>
        <v/>
      </c>
      <c r="AD29" s="14" t="str">
        <f t="shared" si="9"/>
        <v/>
      </c>
      <c r="AE29" s="14" t="str">
        <f t="shared" si="9"/>
        <v/>
      </c>
      <c r="AF29" s="14" t="str">
        <f t="shared" si="9"/>
        <v/>
      </c>
    </row>
    <row r="30" spans="1:32" ht="9.75" customHeight="1">
      <c r="A30" s="135"/>
      <c r="C30" s="2"/>
      <c r="D30" s="2"/>
      <c r="E30" s="2"/>
      <c r="F30" s="61"/>
      <c r="G30" s="61"/>
      <c r="H30" s="61"/>
      <c r="I30" s="61"/>
      <c r="J30" s="61"/>
      <c r="K30" s="61"/>
      <c r="L30" s="61"/>
      <c r="M30" s="61"/>
      <c r="N30" s="98" t="str">
        <f t="shared" si="0"/>
        <v/>
      </c>
      <c r="O30" s="72"/>
      <c r="P30" s="72"/>
      <c r="Q30" s="72"/>
      <c r="R30" s="72"/>
      <c r="S30" s="100" t="str">
        <f t="shared" si="2"/>
        <v/>
      </c>
      <c r="T30" s="102" t="str">
        <f t="shared" si="3"/>
        <v/>
      </c>
      <c r="U30" s="48" t="str">
        <f t="shared" si="1"/>
        <v/>
      </c>
      <c r="V30" s="1" t="str">
        <f t="shared" si="4"/>
        <v/>
      </c>
      <c r="W30" s="49" t="str">
        <f t="shared" si="5"/>
        <v/>
      </c>
      <c r="X30" s="3"/>
      <c r="Y30" s="3"/>
      <c r="Z30" s="36" t="str">
        <f t="shared" si="6"/>
        <v/>
      </c>
      <c r="AA30" s="14" t="str">
        <f t="shared" si="7"/>
        <v/>
      </c>
      <c r="AB30" s="14" t="str">
        <f t="shared" si="8"/>
        <v/>
      </c>
      <c r="AC30" s="14" t="str">
        <f t="shared" si="9"/>
        <v/>
      </c>
      <c r="AD30" s="14" t="str">
        <f t="shared" si="9"/>
        <v/>
      </c>
      <c r="AE30" s="14" t="str">
        <f t="shared" si="9"/>
        <v/>
      </c>
      <c r="AF30" s="14" t="str">
        <f t="shared" si="9"/>
        <v/>
      </c>
    </row>
    <row r="31" spans="1:32" ht="9.75" customHeight="1">
      <c r="A31" s="135"/>
      <c r="C31" s="2"/>
      <c r="D31" s="2"/>
      <c r="E31" s="2"/>
      <c r="F31" s="61"/>
      <c r="G31" s="61"/>
      <c r="H31" s="61"/>
      <c r="I31" s="61"/>
      <c r="J31" s="61"/>
      <c r="K31" s="61"/>
      <c r="L31" s="61"/>
      <c r="M31" s="61"/>
      <c r="N31" s="98" t="str">
        <f t="shared" si="0"/>
        <v/>
      </c>
      <c r="O31" s="72"/>
      <c r="P31" s="72"/>
      <c r="Q31" s="72"/>
      <c r="R31" s="72"/>
      <c r="S31" s="100" t="str">
        <f t="shared" si="2"/>
        <v/>
      </c>
      <c r="T31" s="102" t="str">
        <f t="shared" ref="T31:T53" si="10">IFERROR(IF(S31="","",((N31^2+S31^2)^0.5)),"")</f>
        <v/>
      </c>
      <c r="U31" s="48" t="str">
        <f t="shared" si="1"/>
        <v/>
      </c>
      <c r="V31" s="1" t="str">
        <f t="shared" ref="V31:V53" si="11">IF(U31="","",IF(U31&lt;60,"High",IF(U31&gt;=80,"Low","Med")))</f>
        <v/>
      </c>
      <c r="W31" s="49" t="str">
        <f t="shared" ref="W31:W53" si="12">IF(U31="","",IF(U31&lt;60,"&lt;60", IF(U31&gt;=80, "≥80", "60-79")))</f>
        <v/>
      </c>
      <c r="X31" s="3"/>
      <c r="Y31" s="3"/>
      <c r="Z31" s="36" t="str">
        <f t="shared" ref="Z31:Z53" si="13">U31</f>
        <v/>
      </c>
      <c r="AA31" s="14" t="str">
        <f t="shared" ref="AA31:AA53" si="14">IF(Z31="","",ROUND(Z31,0))</f>
        <v/>
      </c>
      <c r="AB31" s="14" t="str">
        <f t="shared" ref="AB31:AB53" si="15">IF(AA31="","",IF(AA31="","",IF(AA31&lt;70,1,IF(AA31&lt;80,2,IF(AA31&lt;90,3,4)))))</f>
        <v/>
      </c>
      <c r="AC31" s="14" t="str">
        <f t="shared" ref="AC31:AC53" si="16">IF(AB31="","",IF($AB31=AC$2,"1","0"))</f>
        <v/>
      </c>
      <c r="AD31" s="14" t="str">
        <f t="shared" ref="AD31:AD53" si="17">IF(AC31="","",IF($AB31=AD$2,"1","0"))</f>
        <v/>
      </c>
      <c r="AE31" s="14" t="str">
        <f t="shared" ref="AE31:AE53" si="18">IF(AD31="","",IF($AB31=AE$2,"1","0"))</f>
        <v/>
      </c>
      <c r="AF31" s="14" t="str">
        <f t="shared" ref="AF31:AF53" si="19">IF(AE31="","",IF($AB31=AF$2,"1","0"))</f>
        <v/>
      </c>
    </row>
    <row r="32" spans="1:32" ht="9.75" customHeight="1">
      <c r="A32" s="135"/>
      <c r="C32" s="2"/>
      <c r="D32" s="2"/>
      <c r="E32" s="2"/>
      <c r="F32" s="61"/>
      <c r="G32" s="61"/>
      <c r="H32" s="61"/>
      <c r="I32" s="61"/>
      <c r="J32" s="61"/>
      <c r="K32" s="61"/>
      <c r="L32" s="61"/>
      <c r="M32" s="61"/>
      <c r="N32" s="98" t="str">
        <f t="shared" si="0"/>
        <v/>
      </c>
      <c r="O32" s="72"/>
      <c r="P32" s="72"/>
      <c r="Q32" s="72"/>
      <c r="R32" s="72"/>
      <c r="S32" s="100" t="str">
        <f t="shared" si="2"/>
        <v/>
      </c>
      <c r="T32" s="102" t="str">
        <f t="shared" si="10"/>
        <v/>
      </c>
      <c r="U32" s="48" t="str">
        <f t="shared" si="1"/>
        <v/>
      </c>
      <c r="V32" s="1" t="str">
        <f t="shared" si="11"/>
        <v/>
      </c>
      <c r="W32" s="49" t="str">
        <f t="shared" si="12"/>
        <v/>
      </c>
      <c r="X32" s="3"/>
      <c r="Y32" s="3"/>
      <c r="Z32" s="36" t="str">
        <f t="shared" si="13"/>
        <v/>
      </c>
      <c r="AA32" s="14" t="str">
        <f t="shared" si="14"/>
        <v/>
      </c>
      <c r="AB32" s="14" t="str">
        <f t="shared" si="15"/>
        <v/>
      </c>
      <c r="AC32" s="14" t="str">
        <f t="shared" si="16"/>
        <v/>
      </c>
      <c r="AD32" s="14" t="str">
        <f t="shared" si="17"/>
        <v/>
      </c>
      <c r="AE32" s="14" t="str">
        <f t="shared" si="18"/>
        <v/>
      </c>
      <c r="AF32" s="14" t="str">
        <f t="shared" si="19"/>
        <v/>
      </c>
    </row>
    <row r="33" spans="1:32" ht="9.75" customHeight="1">
      <c r="A33" s="135"/>
      <c r="C33" s="2"/>
      <c r="D33" s="2"/>
      <c r="E33" s="2"/>
      <c r="F33" s="61"/>
      <c r="G33" s="61"/>
      <c r="H33" s="61"/>
      <c r="I33" s="61"/>
      <c r="J33" s="61"/>
      <c r="K33" s="61"/>
      <c r="L33" s="61"/>
      <c r="M33" s="61"/>
      <c r="N33" s="98" t="str">
        <f t="shared" si="0"/>
        <v/>
      </c>
      <c r="O33" s="72"/>
      <c r="P33" s="72"/>
      <c r="Q33" s="72"/>
      <c r="R33" s="72"/>
      <c r="S33" s="100" t="str">
        <f t="shared" si="2"/>
        <v/>
      </c>
      <c r="T33" s="102" t="str">
        <f t="shared" si="10"/>
        <v/>
      </c>
      <c r="U33" s="48" t="str">
        <f t="shared" si="1"/>
        <v/>
      </c>
      <c r="V33" s="1" t="str">
        <f t="shared" si="11"/>
        <v/>
      </c>
      <c r="W33" s="49" t="str">
        <f t="shared" si="12"/>
        <v/>
      </c>
      <c r="X33" s="3"/>
      <c r="Y33" s="3"/>
      <c r="Z33" s="36" t="str">
        <f t="shared" si="13"/>
        <v/>
      </c>
      <c r="AA33" s="14" t="str">
        <f t="shared" si="14"/>
        <v/>
      </c>
      <c r="AB33" s="14" t="str">
        <f t="shared" si="15"/>
        <v/>
      </c>
      <c r="AC33" s="14" t="str">
        <f t="shared" si="16"/>
        <v/>
      </c>
      <c r="AD33" s="14" t="str">
        <f t="shared" si="17"/>
        <v/>
      </c>
      <c r="AE33" s="14" t="str">
        <f t="shared" si="18"/>
        <v/>
      </c>
      <c r="AF33" s="14" t="str">
        <f t="shared" si="19"/>
        <v/>
      </c>
    </row>
    <row r="34" spans="1:32" ht="9.75" customHeight="1">
      <c r="A34" s="135"/>
      <c r="C34" s="2"/>
      <c r="D34" s="2"/>
      <c r="E34" s="2"/>
      <c r="F34" s="61"/>
      <c r="G34" s="61"/>
      <c r="H34" s="61"/>
      <c r="I34" s="61"/>
      <c r="J34" s="61"/>
      <c r="K34" s="61"/>
      <c r="L34" s="61"/>
      <c r="M34" s="61"/>
      <c r="N34" s="98" t="str">
        <f t="shared" si="0"/>
        <v/>
      </c>
      <c r="O34" s="72"/>
      <c r="P34" s="72"/>
      <c r="Q34" s="72"/>
      <c r="R34" s="72"/>
      <c r="S34" s="100" t="str">
        <f t="shared" si="2"/>
        <v/>
      </c>
      <c r="T34" s="102" t="str">
        <f t="shared" si="10"/>
        <v/>
      </c>
      <c r="U34" s="48" t="str">
        <f t="shared" si="1"/>
        <v/>
      </c>
      <c r="V34" s="1" t="str">
        <f t="shared" si="11"/>
        <v/>
      </c>
      <c r="W34" s="49" t="str">
        <f t="shared" si="12"/>
        <v/>
      </c>
      <c r="X34" s="3"/>
      <c r="Y34" s="3"/>
      <c r="Z34" s="36" t="str">
        <f t="shared" si="13"/>
        <v/>
      </c>
      <c r="AA34" s="14" t="str">
        <f t="shared" si="14"/>
        <v/>
      </c>
      <c r="AB34" s="14" t="str">
        <f t="shared" si="15"/>
        <v/>
      </c>
      <c r="AC34" s="14" t="str">
        <f t="shared" si="16"/>
        <v/>
      </c>
      <c r="AD34" s="14" t="str">
        <f t="shared" si="17"/>
        <v/>
      </c>
      <c r="AE34" s="14" t="str">
        <f t="shared" si="18"/>
        <v/>
      </c>
      <c r="AF34" s="14" t="str">
        <f t="shared" si="19"/>
        <v/>
      </c>
    </row>
    <row r="35" spans="1:32" ht="9.75" customHeight="1">
      <c r="A35" s="135"/>
      <c r="C35" s="2"/>
      <c r="D35" s="2"/>
      <c r="E35" s="2"/>
      <c r="F35" s="61"/>
      <c r="G35" s="61"/>
      <c r="H35" s="61"/>
      <c r="I35" s="61"/>
      <c r="J35" s="61"/>
      <c r="K35" s="61"/>
      <c r="L35" s="61"/>
      <c r="M35" s="61"/>
      <c r="N35" s="98" t="str">
        <f t="shared" ref="N35:N53" si="20">IF(AND(E35="Invertebrate",COUNT(F35:H35,K35:M35)&gt;5),AVERAGE(F35:H35,K35:M35),IF(AND(E35="Vertebrate",COUNT(F35:L35)&gt;6),AVERAGE(F35:L35),""))</f>
        <v/>
      </c>
      <c r="O35" s="72"/>
      <c r="P35" s="72"/>
      <c r="Q35" s="72"/>
      <c r="R35" s="72"/>
      <c r="S35" s="100" t="str">
        <f t="shared" si="2"/>
        <v/>
      </c>
      <c r="T35" s="102" t="str">
        <f t="shared" si="10"/>
        <v/>
      </c>
      <c r="U35" s="48" t="str">
        <f t="shared" ref="U35:U53" si="21">IF(ISBLANK(A35),"",IFERROR(ROUND(IF(T35="","",-11.965*T35^2+32.28*T35+78.259),0),""))</f>
        <v/>
      </c>
      <c r="V35" s="1" t="str">
        <f t="shared" si="11"/>
        <v/>
      </c>
      <c r="W35" s="49" t="str">
        <f t="shared" si="12"/>
        <v/>
      </c>
      <c r="X35" s="3"/>
      <c r="Y35" s="3"/>
      <c r="Z35" s="36" t="str">
        <f t="shared" si="13"/>
        <v/>
      </c>
      <c r="AA35" s="14" t="str">
        <f t="shared" si="14"/>
        <v/>
      </c>
      <c r="AB35" s="14" t="str">
        <f t="shared" si="15"/>
        <v/>
      </c>
      <c r="AC35" s="14" t="str">
        <f t="shared" si="16"/>
        <v/>
      </c>
      <c r="AD35" s="14" t="str">
        <f t="shared" si="17"/>
        <v/>
      </c>
      <c r="AE35" s="14" t="str">
        <f t="shared" si="18"/>
        <v/>
      </c>
      <c r="AF35" s="14" t="str">
        <f t="shared" si="19"/>
        <v/>
      </c>
    </row>
    <row r="36" spans="1:32" ht="9.75" customHeight="1">
      <c r="A36" s="135"/>
      <c r="C36" s="2"/>
      <c r="D36" s="2"/>
      <c r="E36" s="2"/>
      <c r="F36" s="61"/>
      <c r="G36" s="61"/>
      <c r="H36" s="61"/>
      <c r="I36" s="61"/>
      <c r="J36" s="61"/>
      <c r="K36" s="61"/>
      <c r="L36" s="61"/>
      <c r="M36" s="61"/>
      <c r="N36" s="98" t="str">
        <f t="shared" si="20"/>
        <v/>
      </c>
      <c r="O36" s="72"/>
      <c r="P36" s="72"/>
      <c r="Q36" s="72"/>
      <c r="R36" s="72"/>
      <c r="S36" s="100" t="str">
        <f t="shared" si="2"/>
        <v/>
      </c>
      <c r="T36" s="102" t="str">
        <f t="shared" si="10"/>
        <v/>
      </c>
      <c r="U36" s="48" t="str">
        <f t="shared" si="21"/>
        <v/>
      </c>
      <c r="V36" s="1" t="str">
        <f t="shared" si="11"/>
        <v/>
      </c>
      <c r="W36" s="49" t="str">
        <f t="shared" si="12"/>
        <v/>
      </c>
      <c r="X36" s="3"/>
      <c r="Y36" s="3"/>
      <c r="Z36" s="36" t="str">
        <f t="shared" si="13"/>
        <v/>
      </c>
      <c r="AA36" s="14" t="str">
        <f t="shared" si="14"/>
        <v/>
      </c>
      <c r="AB36" s="14" t="str">
        <f t="shared" si="15"/>
        <v/>
      </c>
      <c r="AC36" s="14" t="str">
        <f t="shared" si="16"/>
        <v/>
      </c>
      <c r="AD36" s="14" t="str">
        <f t="shared" si="17"/>
        <v/>
      </c>
      <c r="AE36" s="14" t="str">
        <f t="shared" si="18"/>
        <v/>
      </c>
      <c r="AF36" s="14" t="str">
        <f t="shared" si="19"/>
        <v/>
      </c>
    </row>
    <row r="37" spans="1:32" ht="9.75" customHeight="1">
      <c r="A37" s="135"/>
      <c r="C37" s="2"/>
      <c r="D37" s="2"/>
      <c r="E37" s="2"/>
      <c r="F37" s="61"/>
      <c r="G37" s="61"/>
      <c r="H37" s="61"/>
      <c r="I37" s="61"/>
      <c r="J37" s="61"/>
      <c r="K37" s="61"/>
      <c r="L37" s="61"/>
      <c r="M37" s="61"/>
      <c r="N37" s="98" t="str">
        <f t="shared" si="20"/>
        <v/>
      </c>
      <c r="O37" s="72"/>
      <c r="P37" s="72"/>
      <c r="Q37" s="72"/>
      <c r="R37" s="72"/>
      <c r="S37" s="100" t="str">
        <f t="shared" si="2"/>
        <v/>
      </c>
      <c r="T37" s="102" t="str">
        <f t="shared" si="10"/>
        <v/>
      </c>
      <c r="U37" s="48" t="str">
        <f t="shared" si="21"/>
        <v/>
      </c>
      <c r="V37" s="1" t="str">
        <f t="shared" si="11"/>
        <v/>
      </c>
      <c r="W37" s="49" t="str">
        <f t="shared" si="12"/>
        <v/>
      </c>
      <c r="X37" s="3"/>
      <c r="Y37" s="3"/>
      <c r="Z37" s="36" t="str">
        <f t="shared" si="13"/>
        <v/>
      </c>
      <c r="AA37" s="14" t="str">
        <f t="shared" si="14"/>
        <v/>
      </c>
      <c r="AB37" s="14" t="str">
        <f t="shared" si="15"/>
        <v/>
      </c>
      <c r="AC37" s="14" t="str">
        <f t="shared" si="16"/>
        <v/>
      </c>
      <c r="AD37" s="14" t="str">
        <f t="shared" si="17"/>
        <v/>
      </c>
      <c r="AE37" s="14" t="str">
        <f t="shared" si="18"/>
        <v/>
      </c>
      <c r="AF37" s="14" t="str">
        <f t="shared" si="19"/>
        <v/>
      </c>
    </row>
    <row r="38" spans="1:32" ht="9.75" customHeight="1">
      <c r="A38" s="135"/>
      <c r="C38" s="2"/>
      <c r="D38" s="2"/>
      <c r="E38" s="2"/>
      <c r="F38" s="61"/>
      <c r="G38" s="61"/>
      <c r="H38" s="61"/>
      <c r="I38" s="61"/>
      <c r="J38" s="61"/>
      <c r="K38" s="61"/>
      <c r="L38" s="61"/>
      <c r="M38" s="61"/>
      <c r="N38" s="98" t="str">
        <f t="shared" si="20"/>
        <v/>
      </c>
      <c r="O38" s="72"/>
      <c r="P38" s="72"/>
      <c r="Q38" s="72"/>
      <c r="R38" s="72"/>
      <c r="S38" s="100" t="str">
        <f t="shared" si="2"/>
        <v/>
      </c>
      <c r="T38" s="102" t="str">
        <f t="shared" si="10"/>
        <v/>
      </c>
      <c r="U38" s="48" t="str">
        <f t="shared" si="21"/>
        <v/>
      </c>
      <c r="V38" s="1" t="str">
        <f t="shared" si="11"/>
        <v/>
      </c>
      <c r="W38" s="49" t="str">
        <f t="shared" si="12"/>
        <v/>
      </c>
      <c r="X38" s="3"/>
      <c r="Y38" s="3"/>
      <c r="Z38" s="36" t="str">
        <f t="shared" si="13"/>
        <v/>
      </c>
      <c r="AA38" s="14" t="str">
        <f t="shared" si="14"/>
        <v/>
      </c>
      <c r="AB38" s="14" t="str">
        <f t="shared" si="15"/>
        <v/>
      </c>
      <c r="AC38" s="14" t="str">
        <f t="shared" si="16"/>
        <v/>
      </c>
      <c r="AD38" s="14" t="str">
        <f t="shared" si="17"/>
        <v/>
      </c>
      <c r="AE38" s="14" t="str">
        <f t="shared" si="18"/>
        <v/>
      </c>
      <c r="AF38" s="14" t="str">
        <f t="shared" si="19"/>
        <v/>
      </c>
    </row>
    <row r="39" spans="1:32" ht="9.75" customHeight="1">
      <c r="A39" s="135"/>
      <c r="C39" s="2"/>
      <c r="D39" s="2"/>
      <c r="E39" s="2"/>
      <c r="F39" s="61"/>
      <c r="G39" s="61"/>
      <c r="H39" s="61"/>
      <c r="I39" s="61"/>
      <c r="J39" s="61"/>
      <c r="K39" s="61"/>
      <c r="L39" s="61"/>
      <c r="M39" s="61"/>
      <c r="N39" s="98" t="str">
        <f t="shared" si="20"/>
        <v/>
      </c>
      <c r="O39" s="72"/>
      <c r="P39" s="72"/>
      <c r="Q39" s="72"/>
      <c r="R39" s="72"/>
      <c r="S39" s="100" t="str">
        <f t="shared" si="2"/>
        <v/>
      </c>
      <c r="T39" s="102" t="str">
        <f t="shared" si="10"/>
        <v/>
      </c>
      <c r="U39" s="48" t="str">
        <f t="shared" si="21"/>
        <v/>
      </c>
      <c r="V39" s="1" t="str">
        <f t="shared" si="11"/>
        <v/>
      </c>
      <c r="W39" s="49" t="str">
        <f t="shared" si="12"/>
        <v/>
      </c>
      <c r="X39" s="3"/>
      <c r="Y39" s="3"/>
      <c r="Z39" s="36" t="str">
        <f t="shared" si="13"/>
        <v/>
      </c>
      <c r="AA39" s="14" t="str">
        <f t="shared" si="14"/>
        <v/>
      </c>
      <c r="AB39" s="14" t="str">
        <f t="shared" si="15"/>
        <v/>
      </c>
      <c r="AC39" s="14" t="str">
        <f t="shared" si="16"/>
        <v/>
      </c>
      <c r="AD39" s="14" t="str">
        <f t="shared" si="17"/>
        <v/>
      </c>
      <c r="AE39" s="14" t="str">
        <f t="shared" si="18"/>
        <v/>
      </c>
      <c r="AF39" s="14" t="str">
        <f t="shared" si="19"/>
        <v/>
      </c>
    </row>
    <row r="40" spans="1:32" ht="9.75" customHeight="1">
      <c r="A40" s="135"/>
      <c r="C40" s="2"/>
      <c r="D40" s="2"/>
      <c r="E40" s="2"/>
      <c r="F40" s="61"/>
      <c r="G40" s="61"/>
      <c r="H40" s="61"/>
      <c r="I40" s="61"/>
      <c r="J40" s="61"/>
      <c r="K40" s="61"/>
      <c r="L40" s="61"/>
      <c r="M40" s="61"/>
      <c r="N40" s="98" t="str">
        <f t="shared" si="20"/>
        <v/>
      </c>
      <c r="O40" s="72"/>
      <c r="P40" s="72"/>
      <c r="Q40" s="72"/>
      <c r="R40" s="72"/>
      <c r="S40" s="100" t="str">
        <f t="shared" si="2"/>
        <v/>
      </c>
      <c r="T40" s="102" t="str">
        <f t="shared" si="10"/>
        <v/>
      </c>
      <c r="U40" s="48" t="str">
        <f t="shared" si="21"/>
        <v/>
      </c>
      <c r="V40" s="1" t="str">
        <f t="shared" si="11"/>
        <v/>
      </c>
      <c r="W40" s="49" t="str">
        <f t="shared" si="12"/>
        <v/>
      </c>
      <c r="X40" s="3"/>
      <c r="Y40" s="3"/>
      <c r="Z40" s="36" t="str">
        <f t="shared" si="13"/>
        <v/>
      </c>
      <c r="AA40" s="14" t="str">
        <f t="shared" si="14"/>
        <v/>
      </c>
      <c r="AB40" s="14" t="str">
        <f t="shared" si="15"/>
        <v/>
      </c>
      <c r="AC40" s="14" t="str">
        <f t="shared" si="16"/>
        <v/>
      </c>
      <c r="AD40" s="14" t="str">
        <f t="shared" si="17"/>
        <v/>
      </c>
      <c r="AE40" s="14" t="str">
        <f t="shared" si="18"/>
        <v/>
      </c>
      <c r="AF40" s="14" t="str">
        <f t="shared" si="19"/>
        <v/>
      </c>
    </row>
    <row r="41" spans="1:32" ht="9.75" customHeight="1">
      <c r="A41" s="135"/>
      <c r="C41" s="2"/>
      <c r="D41" s="2"/>
      <c r="E41" s="2"/>
      <c r="F41" s="61"/>
      <c r="G41" s="61"/>
      <c r="H41" s="61"/>
      <c r="I41" s="61"/>
      <c r="J41" s="61"/>
      <c r="K41" s="61"/>
      <c r="L41" s="61"/>
      <c r="M41" s="61"/>
      <c r="N41" s="98" t="str">
        <f t="shared" si="20"/>
        <v/>
      </c>
      <c r="O41" s="72"/>
      <c r="P41" s="72"/>
      <c r="Q41" s="72"/>
      <c r="R41" s="72"/>
      <c r="S41" s="100" t="str">
        <f t="shared" si="2"/>
        <v/>
      </c>
      <c r="T41" s="102" t="str">
        <f t="shared" si="10"/>
        <v/>
      </c>
      <c r="U41" s="48" t="str">
        <f t="shared" si="21"/>
        <v/>
      </c>
      <c r="V41" s="1" t="str">
        <f t="shared" si="11"/>
        <v/>
      </c>
      <c r="W41" s="49" t="str">
        <f t="shared" si="12"/>
        <v/>
      </c>
      <c r="X41" s="3"/>
      <c r="Y41" s="3"/>
      <c r="Z41" s="36" t="str">
        <f t="shared" si="13"/>
        <v/>
      </c>
      <c r="AA41" s="14" t="str">
        <f t="shared" si="14"/>
        <v/>
      </c>
      <c r="AB41" s="14" t="str">
        <f t="shared" si="15"/>
        <v/>
      </c>
      <c r="AC41" s="14" t="str">
        <f t="shared" si="16"/>
        <v/>
      </c>
      <c r="AD41" s="14" t="str">
        <f t="shared" si="17"/>
        <v/>
      </c>
      <c r="AE41" s="14" t="str">
        <f t="shared" si="18"/>
        <v/>
      </c>
      <c r="AF41" s="14" t="str">
        <f t="shared" si="19"/>
        <v/>
      </c>
    </row>
    <row r="42" spans="1:32" ht="9.75" customHeight="1">
      <c r="A42" s="135"/>
      <c r="C42" s="2"/>
      <c r="D42" s="2"/>
      <c r="E42" s="2"/>
      <c r="F42" s="61"/>
      <c r="G42" s="61"/>
      <c r="H42" s="61"/>
      <c r="I42" s="61"/>
      <c r="J42" s="61"/>
      <c r="K42" s="61"/>
      <c r="L42" s="61"/>
      <c r="M42" s="61"/>
      <c r="N42" s="98" t="str">
        <f t="shared" si="20"/>
        <v/>
      </c>
      <c r="O42" s="72"/>
      <c r="P42" s="72"/>
      <c r="Q42" s="72"/>
      <c r="R42" s="72"/>
      <c r="S42" s="100" t="str">
        <f t="shared" si="2"/>
        <v/>
      </c>
      <c r="T42" s="102" t="str">
        <f t="shared" si="10"/>
        <v/>
      </c>
      <c r="U42" s="48" t="str">
        <f t="shared" si="21"/>
        <v/>
      </c>
      <c r="V42" s="1" t="str">
        <f t="shared" si="11"/>
        <v/>
      </c>
      <c r="W42" s="49" t="str">
        <f t="shared" si="12"/>
        <v/>
      </c>
      <c r="X42" s="3"/>
      <c r="Y42" s="3"/>
      <c r="Z42" s="36" t="str">
        <f t="shared" si="13"/>
        <v/>
      </c>
      <c r="AA42" s="14" t="str">
        <f t="shared" si="14"/>
        <v/>
      </c>
      <c r="AB42" s="14" t="str">
        <f t="shared" si="15"/>
        <v/>
      </c>
      <c r="AC42" s="14" t="str">
        <f t="shared" si="16"/>
        <v/>
      </c>
      <c r="AD42" s="14" t="str">
        <f t="shared" si="17"/>
        <v/>
      </c>
      <c r="AE42" s="14" t="str">
        <f t="shared" si="18"/>
        <v/>
      </c>
      <c r="AF42" s="14" t="str">
        <f t="shared" si="19"/>
        <v/>
      </c>
    </row>
    <row r="43" spans="1:32" ht="9.75" customHeight="1">
      <c r="A43" s="135"/>
      <c r="C43" s="2"/>
      <c r="D43" s="2"/>
      <c r="E43" s="2"/>
      <c r="F43" s="61"/>
      <c r="G43" s="61"/>
      <c r="H43" s="61"/>
      <c r="I43" s="61"/>
      <c r="J43" s="61"/>
      <c r="K43" s="61"/>
      <c r="L43" s="61"/>
      <c r="M43" s="61"/>
      <c r="N43" s="98" t="str">
        <f t="shared" si="20"/>
        <v/>
      </c>
      <c r="O43" s="72"/>
      <c r="P43" s="72"/>
      <c r="Q43" s="72"/>
      <c r="R43" s="72"/>
      <c r="S43" s="100" t="str">
        <f t="shared" si="2"/>
        <v/>
      </c>
      <c r="T43" s="102" t="str">
        <f t="shared" si="10"/>
        <v/>
      </c>
      <c r="U43" s="48" t="str">
        <f t="shared" si="21"/>
        <v/>
      </c>
      <c r="V43" s="1" t="str">
        <f t="shared" si="11"/>
        <v/>
      </c>
      <c r="W43" s="49" t="str">
        <f t="shared" si="12"/>
        <v/>
      </c>
      <c r="X43" s="3"/>
      <c r="Y43" s="3"/>
      <c r="Z43" s="36" t="str">
        <f t="shared" si="13"/>
        <v/>
      </c>
      <c r="AA43" s="14" t="str">
        <f t="shared" si="14"/>
        <v/>
      </c>
      <c r="AB43" s="14" t="str">
        <f t="shared" si="15"/>
        <v/>
      </c>
      <c r="AC43" s="14" t="str">
        <f t="shared" si="16"/>
        <v/>
      </c>
      <c r="AD43" s="14" t="str">
        <f t="shared" si="17"/>
        <v/>
      </c>
      <c r="AE43" s="14" t="str">
        <f t="shared" si="18"/>
        <v/>
      </c>
      <c r="AF43" s="14" t="str">
        <f t="shared" si="19"/>
        <v/>
      </c>
    </row>
    <row r="44" spans="1:32" ht="9.75" customHeight="1">
      <c r="A44" s="135"/>
      <c r="C44" s="2"/>
      <c r="D44" s="2"/>
      <c r="E44" s="2"/>
      <c r="F44" s="61"/>
      <c r="G44" s="61"/>
      <c r="H44" s="61"/>
      <c r="I44" s="61"/>
      <c r="J44" s="61"/>
      <c r="K44" s="61"/>
      <c r="L44" s="61"/>
      <c r="M44" s="61"/>
      <c r="N44" s="98" t="str">
        <f t="shared" si="20"/>
        <v/>
      </c>
      <c r="O44" s="72"/>
      <c r="P44" s="72"/>
      <c r="Q44" s="72"/>
      <c r="R44" s="72"/>
      <c r="S44" s="100" t="str">
        <f t="shared" si="2"/>
        <v/>
      </c>
      <c r="T44" s="102" t="str">
        <f t="shared" si="10"/>
        <v/>
      </c>
      <c r="U44" s="48" t="str">
        <f t="shared" si="21"/>
        <v/>
      </c>
      <c r="V44" s="1" t="str">
        <f t="shared" si="11"/>
        <v/>
      </c>
      <c r="W44" s="49" t="str">
        <f t="shared" si="12"/>
        <v/>
      </c>
      <c r="Z44" s="36" t="str">
        <f t="shared" si="13"/>
        <v/>
      </c>
      <c r="AA44" s="14" t="str">
        <f t="shared" si="14"/>
        <v/>
      </c>
      <c r="AB44" s="14" t="str">
        <f t="shared" si="15"/>
        <v/>
      </c>
      <c r="AC44" s="14" t="str">
        <f t="shared" si="16"/>
        <v/>
      </c>
      <c r="AD44" s="14" t="str">
        <f t="shared" si="17"/>
        <v/>
      </c>
      <c r="AE44" s="14" t="str">
        <f t="shared" si="18"/>
        <v/>
      </c>
      <c r="AF44" s="14" t="str">
        <f t="shared" si="19"/>
        <v/>
      </c>
    </row>
    <row r="45" spans="1:32" s="1" customFormat="1" ht="9.75" customHeight="1">
      <c r="A45" s="135"/>
      <c r="B45" s="2"/>
      <c r="C45" s="2"/>
      <c r="D45" s="2"/>
      <c r="E45" s="2"/>
      <c r="F45" s="61"/>
      <c r="G45" s="61"/>
      <c r="H45" s="61"/>
      <c r="I45" s="61"/>
      <c r="J45" s="61"/>
      <c r="K45" s="61"/>
      <c r="L45" s="61"/>
      <c r="M45" s="61"/>
      <c r="N45" s="98" t="str">
        <f t="shared" si="20"/>
        <v/>
      </c>
      <c r="O45" s="72"/>
      <c r="P45" s="72"/>
      <c r="Q45" s="72"/>
      <c r="R45" s="72"/>
      <c r="S45" s="100" t="str">
        <f t="shared" si="2"/>
        <v/>
      </c>
      <c r="T45" s="102" t="str">
        <f t="shared" si="10"/>
        <v/>
      </c>
      <c r="U45" s="48" t="str">
        <f t="shared" si="21"/>
        <v/>
      </c>
      <c r="V45" s="1" t="str">
        <f t="shared" si="11"/>
        <v/>
      </c>
      <c r="W45" s="49" t="str">
        <f t="shared" si="12"/>
        <v/>
      </c>
      <c r="X45" s="2"/>
      <c r="Y45" s="2"/>
      <c r="Z45" s="36" t="str">
        <f t="shared" si="13"/>
        <v/>
      </c>
      <c r="AA45" s="14" t="str">
        <f t="shared" si="14"/>
        <v/>
      </c>
      <c r="AB45" s="14" t="str">
        <f t="shared" si="15"/>
        <v/>
      </c>
      <c r="AC45" s="14" t="str">
        <f t="shared" si="16"/>
        <v/>
      </c>
      <c r="AD45" s="14" t="str">
        <f t="shared" si="17"/>
        <v/>
      </c>
      <c r="AE45" s="14" t="str">
        <f t="shared" si="18"/>
        <v/>
      </c>
      <c r="AF45" s="14" t="str">
        <f t="shared" si="19"/>
        <v/>
      </c>
    </row>
    <row r="46" spans="1:32" s="1" customFormat="1" ht="9.75" customHeight="1">
      <c r="A46" s="135"/>
      <c r="B46" s="2"/>
      <c r="C46" s="2"/>
      <c r="D46" s="2"/>
      <c r="E46" s="2"/>
      <c r="F46" s="61"/>
      <c r="G46" s="61"/>
      <c r="H46" s="61"/>
      <c r="I46" s="61"/>
      <c r="J46" s="61"/>
      <c r="K46" s="61"/>
      <c r="L46" s="61"/>
      <c r="M46" s="61"/>
      <c r="N46" s="98" t="str">
        <f t="shared" si="20"/>
        <v/>
      </c>
      <c r="O46" s="72"/>
      <c r="P46" s="72"/>
      <c r="Q46" s="72"/>
      <c r="R46" s="72"/>
      <c r="S46" s="100" t="str">
        <f t="shared" si="2"/>
        <v/>
      </c>
      <c r="T46" s="102" t="str">
        <f t="shared" si="10"/>
        <v/>
      </c>
      <c r="U46" s="48" t="str">
        <f t="shared" si="21"/>
        <v/>
      </c>
      <c r="V46" s="1" t="str">
        <f t="shared" si="11"/>
        <v/>
      </c>
      <c r="W46" s="49" t="str">
        <f t="shared" si="12"/>
        <v/>
      </c>
      <c r="X46" s="2"/>
      <c r="Y46" s="2"/>
      <c r="Z46" s="36" t="str">
        <f t="shared" si="13"/>
        <v/>
      </c>
      <c r="AA46" s="14" t="str">
        <f t="shared" si="14"/>
        <v/>
      </c>
      <c r="AB46" s="14" t="str">
        <f t="shared" si="15"/>
        <v/>
      </c>
      <c r="AC46" s="14" t="str">
        <f t="shared" si="16"/>
        <v/>
      </c>
      <c r="AD46" s="14" t="str">
        <f t="shared" si="17"/>
        <v/>
      </c>
      <c r="AE46" s="14" t="str">
        <f t="shared" si="18"/>
        <v/>
      </c>
      <c r="AF46" s="14" t="str">
        <f t="shared" si="19"/>
        <v/>
      </c>
    </row>
    <row r="47" spans="1:32" s="1" customFormat="1" ht="9.75" customHeight="1">
      <c r="A47" s="135"/>
      <c r="B47" s="2"/>
      <c r="C47" s="2"/>
      <c r="D47" s="2"/>
      <c r="E47" s="2"/>
      <c r="F47" s="61"/>
      <c r="G47" s="61"/>
      <c r="H47" s="61"/>
      <c r="I47" s="61"/>
      <c r="J47" s="61"/>
      <c r="K47" s="61"/>
      <c r="L47" s="61"/>
      <c r="M47" s="61"/>
      <c r="N47" s="98" t="str">
        <f t="shared" si="20"/>
        <v/>
      </c>
      <c r="O47" s="72"/>
      <c r="P47" s="72"/>
      <c r="Q47" s="72"/>
      <c r="R47" s="72"/>
      <c r="S47" s="100" t="str">
        <f t="shared" si="2"/>
        <v/>
      </c>
      <c r="T47" s="102" t="str">
        <f t="shared" si="10"/>
        <v/>
      </c>
      <c r="U47" s="48" t="str">
        <f t="shared" si="21"/>
        <v/>
      </c>
      <c r="V47" s="1" t="str">
        <f t="shared" si="11"/>
        <v/>
      </c>
      <c r="W47" s="49" t="str">
        <f t="shared" si="12"/>
        <v/>
      </c>
      <c r="X47" s="2"/>
      <c r="Y47" s="2"/>
      <c r="Z47" s="36" t="str">
        <f t="shared" si="13"/>
        <v/>
      </c>
      <c r="AA47" s="14" t="str">
        <f t="shared" si="14"/>
        <v/>
      </c>
      <c r="AB47" s="14" t="str">
        <f t="shared" si="15"/>
        <v/>
      </c>
      <c r="AC47" s="14" t="str">
        <f t="shared" si="16"/>
        <v/>
      </c>
      <c r="AD47" s="14" t="str">
        <f t="shared" si="17"/>
        <v/>
      </c>
      <c r="AE47" s="14" t="str">
        <f t="shared" si="18"/>
        <v/>
      </c>
      <c r="AF47" s="14" t="str">
        <f t="shared" si="19"/>
        <v/>
      </c>
    </row>
    <row r="48" spans="1:32" s="1" customFormat="1" ht="9.75" customHeight="1">
      <c r="A48" s="135"/>
      <c r="B48" s="2"/>
      <c r="C48" s="2"/>
      <c r="D48" s="2"/>
      <c r="E48" s="2"/>
      <c r="F48" s="61"/>
      <c r="G48" s="61"/>
      <c r="H48" s="61"/>
      <c r="I48" s="61"/>
      <c r="J48" s="61"/>
      <c r="K48" s="61"/>
      <c r="L48" s="61"/>
      <c r="M48" s="61"/>
      <c r="N48" s="98" t="str">
        <f t="shared" si="20"/>
        <v/>
      </c>
      <c r="O48" s="72"/>
      <c r="P48" s="72"/>
      <c r="Q48" s="72"/>
      <c r="R48" s="72"/>
      <c r="S48" s="100" t="str">
        <f t="shared" si="2"/>
        <v/>
      </c>
      <c r="T48" s="102" t="str">
        <f t="shared" si="10"/>
        <v/>
      </c>
      <c r="U48" s="48" t="str">
        <f t="shared" si="21"/>
        <v/>
      </c>
      <c r="V48" s="1" t="str">
        <f t="shared" si="11"/>
        <v/>
      </c>
      <c r="W48" s="49" t="str">
        <f t="shared" si="12"/>
        <v/>
      </c>
      <c r="X48" s="2"/>
      <c r="Y48" s="2"/>
      <c r="Z48" s="36" t="str">
        <f t="shared" si="13"/>
        <v/>
      </c>
      <c r="AA48" s="14" t="str">
        <f t="shared" si="14"/>
        <v/>
      </c>
      <c r="AB48" s="14" t="str">
        <f t="shared" si="15"/>
        <v/>
      </c>
      <c r="AC48" s="14" t="str">
        <f t="shared" si="16"/>
        <v/>
      </c>
      <c r="AD48" s="14" t="str">
        <f t="shared" si="17"/>
        <v/>
      </c>
      <c r="AE48" s="14" t="str">
        <f t="shared" si="18"/>
        <v/>
      </c>
      <c r="AF48" s="14" t="str">
        <f t="shared" si="19"/>
        <v/>
      </c>
    </row>
    <row r="49" spans="1:35" s="1" customFormat="1" ht="9.75" customHeight="1">
      <c r="A49" s="135"/>
      <c r="B49" s="2"/>
      <c r="C49" s="2"/>
      <c r="D49" s="2"/>
      <c r="E49" s="2"/>
      <c r="F49" s="61"/>
      <c r="G49" s="61"/>
      <c r="H49" s="61"/>
      <c r="I49" s="61"/>
      <c r="J49" s="61"/>
      <c r="K49" s="61"/>
      <c r="L49" s="61"/>
      <c r="M49" s="61"/>
      <c r="N49" s="98" t="str">
        <f t="shared" si="20"/>
        <v/>
      </c>
      <c r="O49" s="72"/>
      <c r="P49" s="72"/>
      <c r="Q49" s="72"/>
      <c r="R49" s="72"/>
      <c r="S49" s="100" t="str">
        <f t="shared" si="2"/>
        <v/>
      </c>
      <c r="T49" s="102" t="str">
        <f t="shared" si="10"/>
        <v/>
      </c>
      <c r="U49" s="48" t="str">
        <f t="shared" si="21"/>
        <v/>
      </c>
      <c r="V49" s="1" t="str">
        <f t="shared" si="11"/>
        <v/>
      </c>
      <c r="W49" s="49" t="str">
        <f t="shared" si="12"/>
        <v/>
      </c>
      <c r="X49" s="2"/>
      <c r="Y49" s="2"/>
      <c r="Z49" s="36" t="str">
        <f t="shared" si="13"/>
        <v/>
      </c>
      <c r="AA49" s="14" t="str">
        <f t="shared" si="14"/>
        <v/>
      </c>
      <c r="AB49" s="14" t="str">
        <f t="shared" si="15"/>
        <v/>
      </c>
      <c r="AC49" s="14" t="str">
        <f t="shared" si="16"/>
        <v/>
      </c>
      <c r="AD49" s="14" t="str">
        <f t="shared" si="17"/>
        <v/>
      </c>
      <c r="AE49" s="14" t="str">
        <f t="shared" si="18"/>
        <v/>
      </c>
      <c r="AF49" s="14" t="str">
        <f t="shared" si="19"/>
        <v/>
      </c>
    </row>
    <row r="50" spans="1:35" s="1" customFormat="1" ht="9.75" customHeight="1">
      <c r="A50" s="135"/>
      <c r="B50" s="2"/>
      <c r="C50" s="2"/>
      <c r="D50" s="2"/>
      <c r="E50" s="2"/>
      <c r="F50" s="61"/>
      <c r="G50" s="61"/>
      <c r="H50" s="61"/>
      <c r="I50" s="61"/>
      <c r="J50" s="61"/>
      <c r="K50" s="61"/>
      <c r="L50" s="61"/>
      <c r="M50" s="61"/>
      <c r="N50" s="98" t="str">
        <f t="shared" si="20"/>
        <v/>
      </c>
      <c r="O50" s="72"/>
      <c r="P50" s="72"/>
      <c r="Q50" s="72"/>
      <c r="R50" s="72"/>
      <c r="S50" s="100" t="str">
        <f t="shared" si="2"/>
        <v/>
      </c>
      <c r="T50" s="102" t="str">
        <f t="shared" si="10"/>
        <v/>
      </c>
      <c r="U50" s="48" t="str">
        <f t="shared" si="21"/>
        <v/>
      </c>
      <c r="V50" s="1" t="str">
        <f t="shared" si="11"/>
        <v/>
      </c>
      <c r="W50" s="49" t="str">
        <f t="shared" si="12"/>
        <v/>
      </c>
      <c r="X50" s="2"/>
      <c r="Y50" s="2"/>
      <c r="Z50" s="36" t="str">
        <f t="shared" si="13"/>
        <v/>
      </c>
      <c r="AA50" s="14" t="str">
        <f t="shared" si="14"/>
        <v/>
      </c>
      <c r="AB50" s="14" t="str">
        <f t="shared" si="15"/>
        <v/>
      </c>
      <c r="AC50" s="14" t="str">
        <f t="shared" si="16"/>
        <v/>
      </c>
      <c r="AD50" s="14" t="str">
        <f t="shared" si="17"/>
        <v/>
      </c>
      <c r="AE50" s="14" t="str">
        <f t="shared" si="18"/>
        <v/>
      </c>
      <c r="AF50" s="14" t="str">
        <f t="shared" si="19"/>
        <v/>
      </c>
    </row>
    <row r="51" spans="1:35" s="1" customFormat="1" ht="9.75" customHeight="1">
      <c r="A51" s="135"/>
      <c r="B51" s="2"/>
      <c r="C51" s="2"/>
      <c r="D51" s="2"/>
      <c r="E51" s="2"/>
      <c r="F51" s="61"/>
      <c r="G51" s="61"/>
      <c r="H51" s="61"/>
      <c r="I51" s="61"/>
      <c r="J51" s="61"/>
      <c r="K51" s="61"/>
      <c r="L51" s="61"/>
      <c r="M51" s="61"/>
      <c r="N51" s="98" t="str">
        <f t="shared" si="20"/>
        <v/>
      </c>
      <c r="O51" s="72"/>
      <c r="P51" s="72"/>
      <c r="Q51" s="72"/>
      <c r="R51" s="72"/>
      <c r="S51" s="100" t="str">
        <f t="shared" si="2"/>
        <v/>
      </c>
      <c r="T51" s="102" t="str">
        <f t="shared" si="10"/>
        <v/>
      </c>
      <c r="U51" s="48" t="str">
        <f t="shared" si="21"/>
        <v/>
      </c>
      <c r="V51" s="1" t="str">
        <f t="shared" si="11"/>
        <v/>
      </c>
      <c r="W51" s="49" t="str">
        <f t="shared" si="12"/>
        <v/>
      </c>
      <c r="X51" s="2"/>
      <c r="Y51" s="2"/>
      <c r="Z51" s="36" t="str">
        <f t="shared" si="13"/>
        <v/>
      </c>
      <c r="AA51" s="14" t="str">
        <f t="shared" si="14"/>
        <v/>
      </c>
      <c r="AB51" s="14" t="str">
        <f t="shared" si="15"/>
        <v/>
      </c>
      <c r="AC51" s="14" t="str">
        <f t="shared" si="16"/>
        <v/>
      </c>
      <c r="AD51" s="14" t="str">
        <f t="shared" si="17"/>
        <v/>
      </c>
      <c r="AE51" s="14" t="str">
        <f t="shared" si="18"/>
        <v/>
      </c>
      <c r="AF51" s="14" t="str">
        <f t="shared" si="19"/>
        <v/>
      </c>
    </row>
    <row r="52" spans="1:35" s="1" customFormat="1" ht="9.75" customHeight="1">
      <c r="A52" s="135"/>
      <c r="B52" s="2"/>
      <c r="C52" s="2"/>
      <c r="D52" s="2"/>
      <c r="E52" s="2"/>
      <c r="F52" s="61"/>
      <c r="G52" s="61"/>
      <c r="H52" s="61"/>
      <c r="I52" s="61"/>
      <c r="J52" s="61"/>
      <c r="K52" s="61"/>
      <c r="L52" s="61"/>
      <c r="M52" s="61"/>
      <c r="N52" s="98" t="str">
        <f t="shared" si="20"/>
        <v/>
      </c>
      <c r="O52" s="72"/>
      <c r="P52" s="72"/>
      <c r="Q52" s="72"/>
      <c r="R52" s="72"/>
      <c r="S52" s="100" t="str">
        <f t="shared" si="2"/>
        <v/>
      </c>
      <c r="T52" s="102" t="str">
        <f t="shared" si="10"/>
        <v/>
      </c>
      <c r="U52" s="48" t="str">
        <f t="shared" si="21"/>
        <v/>
      </c>
      <c r="V52" s="1" t="str">
        <f t="shared" si="11"/>
        <v/>
      </c>
      <c r="W52" s="49" t="str">
        <f t="shared" si="12"/>
        <v/>
      </c>
      <c r="X52" s="2"/>
      <c r="Y52" s="2"/>
      <c r="Z52" s="36" t="str">
        <f t="shared" si="13"/>
        <v/>
      </c>
      <c r="AA52" s="14" t="str">
        <f t="shared" si="14"/>
        <v/>
      </c>
      <c r="AB52" s="14" t="str">
        <f t="shared" si="15"/>
        <v/>
      </c>
      <c r="AC52" s="14" t="str">
        <f t="shared" si="16"/>
        <v/>
      </c>
      <c r="AD52" s="14" t="str">
        <f t="shared" si="17"/>
        <v/>
      </c>
      <c r="AE52" s="14" t="str">
        <f t="shared" si="18"/>
        <v/>
      </c>
      <c r="AF52" s="14" t="str">
        <f t="shared" si="19"/>
        <v/>
      </c>
    </row>
    <row r="53" spans="1:35" s="1" customFormat="1" ht="9.75" customHeight="1" thickBot="1">
      <c r="A53" s="136"/>
      <c r="B53" s="45"/>
      <c r="C53" s="45"/>
      <c r="D53" s="45"/>
      <c r="E53" s="45"/>
      <c r="F53" s="62"/>
      <c r="G53" s="62"/>
      <c r="H53" s="62"/>
      <c r="I53" s="62"/>
      <c r="J53" s="62"/>
      <c r="K53" s="62"/>
      <c r="L53" s="62"/>
      <c r="M53" s="62"/>
      <c r="N53" s="105" t="str">
        <f t="shared" si="20"/>
        <v/>
      </c>
      <c r="O53" s="134"/>
      <c r="P53" s="134"/>
      <c r="Q53" s="134"/>
      <c r="R53" s="134"/>
      <c r="S53" s="156" t="str">
        <f t="shared" si="2"/>
        <v/>
      </c>
      <c r="T53" s="106" t="str">
        <f t="shared" si="10"/>
        <v/>
      </c>
      <c r="U53" s="48" t="str">
        <f t="shared" si="21"/>
        <v/>
      </c>
      <c r="V53" s="46" t="str">
        <f t="shared" si="11"/>
        <v/>
      </c>
      <c r="W53" s="50" t="str">
        <f t="shared" si="12"/>
        <v/>
      </c>
      <c r="X53" s="2"/>
      <c r="Y53" s="2"/>
      <c r="Z53" s="36" t="str">
        <f t="shared" si="13"/>
        <v/>
      </c>
      <c r="AA53" s="14" t="str">
        <f t="shared" si="14"/>
        <v/>
      </c>
      <c r="AB53" s="14" t="str">
        <f t="shared" si="15"/>
        <v/>
      </c>
      <c r="AC53" s="14" t="str">
        <f t="shared" si="16"/>
        <v/>
      </c>
      <c r="AD53" s="14" t="str">
        <f t="shared" si="17"/>
        <v/>
      </c>
      <c r="AE53" s="14" t="str">
        <f t="shared" si="18"/>
        <v/>
      </c>
      <c r="AF53" s="14" t="str">
        <f t="shared" si="19"/>
        <v/>
      </c>
      <c r="AG53" s="19" t="s">
        <v>44</v>
      </c>
      <c r="AH53" s="19" t="s">
        <v>45</v>
      </c>
      <c r="AI53" s="19" t="s">
        <v>59</v>
      </c>
    </row>
    <row r="54" spans="1:35" s="1" customFormat="1" ht="13">
      <c r="A54" s="10"/>
      <c r="B54" s="2"/>
      <c r="C54" s="2"/>
      <c r="D54" s="2"/>
      <c r="E54" s="2"/>
      <c r="F54" s="2"/>
      <c r="G54" s="2"/>
      <c r="H54" s="2"/>
      <c r="I54" s="2"/>
      <c r="J54" s="2"/>
      <c r="K54" s="2"/>
      <c r="L54" s="2"/>
      <c r="M54" s="2"/>
      <c r="N54" s="2"/>
      <c r="T54" s="190" t="s">
        <v>61</v>
      </c>
      <c r="U54" s="191"/>
      <c r="V54" s="208" t="str">
        <f>IF(COUNT('PI 2.2.1 PSA (Fish + Inv +Amph)'!AA3:AA53) = 0,"",IF('PI 2.2.1 PSA (Fish + Inv +Amph)'!AI54&lt;60,"FAIL",'PI 2.2.1 PSA (Fish + Inv +Amph)'!AI54))</f>
        <v/>
      </c>
      <c r="W54" s="209"/>
      <c r="X54" s="2"/>
      <c r="Y54" s="2"/>
      <c r="Z54" s="39"/>
      <c r="AA54" s="14"/>
      <c r="AB54" s="14">
        <f>COUNT(AB3:AB53)</f>
        <v>0</v>
      </c>
      <c r="AC54" s="14">
        <f>COUNTIF(AC3:AC53,1)</f>
        <v>0</v>
      </c>
      <c r="AD54" s="14">
        <f>COUNTIF(AD3:AD53,1)</f>
        <v>0</v>
      </c>
      <c r="AE54" s="14">
        <f>COUNTIF(AE3:AE53,1)</f>
        <v>0</v>
      </c>
      <c r="AF54" s="14">
        <f>COUNTIF(AF3:AF53,1)</f>
        <v>0</v>
      </c>
      <c r="AG54" s="40">
        <f>IF(MIN(AA3:AA53)&lt;60,50,IF(AVERAGE(AA3:AA53)=60,60,IF(MIN(AA3:AA53)&lt;80,IF(AC54/AB54&gt;0.5,IF(SUM(AE54:AF54)&lt;1,65,70),IF(AC54/AB54&lt;0.1,IF(SUM(AE54:AF54)&lt;1,75,75),IF(SUM(AE54:AF54)&lt;1,70,75))),"xxx")))</f>
        <v>50</v>
      </c>
      <c r="AH54" s="40" t="str">
        <f>IF(AG54="xxx",IF(AVERAGE(AA3:AA53)=80,80,IF(AVERAGE(AA3:AA53)=100,100,IF(AE54/AB54&gt;0.5,IF(AF54&lt;1,85,90),IF(AF54&lt;1,90,95)))),"xxx")</f>
        <v>xxx</v>
      </c>
      <c r="AI54" s="40">
        <f>IF(AB54=1,AVERAGE(AA3:AA53),IF(AG54="xxx",AH54,AG54))</f>
        <v>50</v>
      </c>
    </row>
    <row r="55" spans="1:35" s="1" customFormat="1" ht="13.5" thickBot="1">
      <c r="A55" s="10"/>
      <c r="B55" s="2"/>
      <c r="C55" s="2"/>
      <c r="D55" s="2"/>
      <c r="E55" s="2"/>
      <c r="F55" s="2"/>
      <c r="G55" s="2"/>
      <c r="H55" s="2"/>
      <c r="I55" s="2"/>
      <c r="J55" s="2"/>
      <c r="K55" s="2"/>
      <c r="L55" s="2"/>
      <c r="M55" s="2"/>
      <c r="N55" s="2"/>
      <c r="T55" s="192" t="s">
        <v>63</v>
      </c>
      <c r="U55" s="193"/>
      <c r="V55" s="203" t="str">
        <f>IF(V54="","",IF(OR(V54&lt;60,V54="Fail"),"FAIL",IF(V54&gt;=80,"Unconditional Pass","Pass with condition")))</f>
        <v/>
      </c>
      <c r="W55" s="204"/>
      <c r="X55" s="2"/>
      <c r="Y55" s="2"/>
      <c r="Z55" s="2"/>
    </row>
    <row r="56" spans="1:35" s="1" customFormat="1">
      <c r="A56" s="10"/>
      <c r="B56" s="2"/>
      <c r="C56" s="2"/>
      <c r="D56" s="2"/>
      <c r="E56" s="2"/>
      <c r="F56" s="2"/>
      <c r="G56" s="2"/>
      <c r="H56" s="2"/>
      <c r="I56" s="2"/>
      <c r="J56" s="2"/>
      <c r="K56" s="2"/>
      <c r="L56" s="2"/>
      <c r="M56" s="2"/>
      <c r="N56" s="2"/>
      <c r="U56" s="2"/>
      <c r="V56" s="2"/>
      <c r="W56" s="2"/>
      <c r="X56" s="2"/>
      <c r="Y56" s="2"/>
      <c r="Z56" s="2"/>
    </row>
    <row r="57" spans="1:35" s="1" customFormat="1" hidden="1">
      <c r="A57" s="10"/>
      <c r="B57" s="2"/>
      <c r="C57" s="2"/>
      <c r="D57" s="2"/>
      <c r="E57" s="2"/>
      <c r="F57" s="2"/>
      <c r="G57" s="2"/>
      <c r="H57" s="2"/>
      <c r="I57" s="2"/>
      <c r="J57" s="2"/>
      <c r="K57" s="2"/>
      <c r="L57" s="2"/>
      <c r="M57" s="2"/>
      <c r="N57" s="2"/>
      <c r="U57" s="2"/>
      <c r="V57" s="2"/>
      <c r="W57" s="2"/>
      <c r="X57" s="2"/>
      <c r="Y57" s="2"/>
      <c r="Z57" s="2"/>
    </row>
    <row r="58" spans="1:35" s="1" customFormat="1" hidden="1">
      <c r="A58" s="10"/>
      <c r="B58" s="2"/>
      <c r="C58" s="2"/>
      <c r="D58" s="2"/>
      <c r="E58" s="2"/>
      <c r="F58" s="2"/>
      <c r="G58" s="2"/>
      <c r="H58" s="2"/>
      <c r="I58" s="2"/>
      <c r="J58" s="2"/>
      <c r="K58" s="2"/>
      <c r="L58" s="2"/>
      <c r="M58" s="2"/>
      <c r="N58" s="2"/>
      <c r="U58" s="2"/>
      <c r="V58" s="2"/>
      <c r="W58" s="2"/>
      <c r="X58" s="2"/>
      <c r="Y58" s="2"/>
      <c r="Z58" s="2"/>
    </row>
    <row r="59" spans="1:35" s="1" customFormat="1" hidden="1">
      <c r="A59" s="10"/>
      <c r="B59" s="2"/>
      <c r="C59" s="2"/>
      <c r="D59" s="2"/>
      <c r="E59" s="2"/>
      <c r="F59" s="2"/>
      <c r="G59" s="2"/>
      <c r="H59" s="2"/>
      <c r="I59" s="2"/>
      <c r="J59" s="2"/>
      <c r="K59" s="2"/>
      <c r="L59" s="2"/>
      <c r="M59" s="2"/>
      <c r="N59" s="2"/>
      <c r="W59" s="2"/>
      <c r="X59" s="2"/>
      <c r="Y59" s="2"/>
      <c r="Z59" s="2"/>
    </row>
    <row r="60" spans="1:35" s="1" customFormat="1" hidden="1">
      <c r="A60" s="10"/>
      <c r="B60" s="2"/>
      <c r="C60" s="2"/>
      <c r="D60" s="2"/>
      <c r="E60" s="2"/>
      <c r="F60" s="2"/>
      <c r="G60" s="2"/>
      <c r="H60" s="2"/>
      <c r="I60" s="2"/>
      <c r="J60" s="2"/>
      <c r="K60" s="2"/>
      <c r="L60" s="2"/>
      <c r="M60" s="2"/>
      <c r="N60" s="2"/>
      <c r="U60" s="2"/>
      <c r="V60" s="2"/>
      <c r="W60" s="2"/>
      <c r="X60" s="2"/>
      <c r="Y60" s="2"/>
      <c r="Z60" s="2"/>
    </row>
    <row r="61" spans="1:35" s="1" customFormat="1" hidden="1">
      <c r="A61" s="10"/>
      <c r="B61" s="2"/>
      <c r="C61" s="2"/>
      <c r="D61" s="2"/>
      <c r="E61" s="2"/>
      <c r="F61" s="2"/>
      <c r="G61" s="2"/>
      <c r="H61" s="2"/>
      <c r="I61" s="2"/>
      <c r="J61" s="2"/>
      <c r="K61" s="2"/>
      <c r="L61" s="2"/>
      <c r="M61" s="2"/>
      <c r="N61" s="2"/>
      <c r="U61" s="2"/>
      <c r="V61" s="2"/>
      <c r="W61" s="2"/>
      <c r="X61" s="2"/>
      <c r="Y61" s="2"/>
      <c r="Z61" s="2"/>
    </row>
    <row r="62" spans="1:35" s="1" customFormat="1" hidden="1">
      <c r="A62" s="10"/>
      <c r="B62" s="2"/>
      <c r="C62" s="2"/>
      <c r="D62" s="2"/>
      <c r="E62" s="2"/>
      <c r="F62" s="2"/>
      <c r="G62" s="2"/>
      <c r="H62" s="2"/>
      <c r="I62" s="2"/>
      <c r="J62" s="2"/>
      <c r="K62" s="2"/>
      <c r="L62" s="2"/>
      <c r="M62" s="2"/>
      <c r="N62" s="2"/>
      <c r="U62" s="2"/>
      <c r="V62" s="2"/>
      <c r="W62" s="2"/>
      <c r="X62" s="2"/>
      <c r="Y62" s="2"/>
      <c r="Z62" s="2"/>
    </row>
    <row r="63" spans="1:35" s="1" customFormat="1" hidden="1">
      <c r="A63" s="10"/>
      <c r="B63" s="2"/>
      <c r="C63" s="2"/>
      <c r="D63" s="2"/>
      <c r="E63" s="2"/>
      <c r="F63" s="2"/>
      <c r="G63" s="2"/>
      <c r="H63" s="2"/>
      <c r="I63" s="2"/>
      <c r="J63" s="2"/>
      <c r="K63" s="2"/>
      <c r="L63" s="2"/>
      <c r="M63" s="2"/>
      <c r="N63" s="2"/>
      <c r="U63" s="2"/>
      <c r="V63" s="2"/>
      <c r="W63" s="2"/>
      <c r="X63" s="2"/>
      <c r="Y63" s="2"/>
      <c r="Z63" s="2"/>
    </row>
    <row r="64" spans="1:35" s="1" customFormat="1" hidden="1">
      <c r="A64" s="10"/>
      <c r="B64" s="2"/>
      <c r="C64" s="2"/>
      <c r="D64" s="2"/>
      <c r="E64" s="2"/>
      <c r="F64" s="2"/>
      <c r="G64" s="2"/>
      <c r="H64" s="2"/>
      <c r="I64" s="2"/>
      <c r="J64" s="2"/>
      <c r="K64" s="2"/>
      <c r="L64" s="2"/>
      <c r="M64" s="2"/>
      <c r="N64" s="2"/>
      <c r="U64" s="2"/>
      <c r="V64" s="2"/>
      <c r="W64" s="2"/>
      <c r="X64" s="2"/>
      <c r="Y64" s="2"/>
      <c r="Z64" s="2"/>
    </row>
    <row r="65" spans="1:26" s="1" customFormat="1" hidden="1">
      <c r="A65" s="10"/>
      <c r="B65" s="2"/>
      <c r="C65" s="2"/>
      <c r="D65" s="2"/>
      <c r="E65" s="2"/>
      <c r="F65" s="2"/>
      <c r="G65" s="2"/>
      <c r="H65" s="2"/>
      <c r="I65" s="2"/>
      <c r="J65" s="2"/>
      <c r="K65" s="2"/>
      <c r="L65" s="2"/>
      <c r="M65" s="2"/>
      <c r="N65" s="2"/>
      <c r="U65" s="2"/>
      <c r="V65" s="2"/>
      <c r="W65" s="2"/>
      <c r="X65" s="2"/>
      <c r="Y65" s="2"/>
      <c r="Z65" s="2"/>
    </row>
    <row r="66" spans="1:26" s="1" customFormat="1" hidden="1">
      <c r="A66" s="10"/>
      <c r="B66" s="2"/>
      <c r="C66" s="2"/>
      <c r="D66" s="2"/>
      <c r="E66" s="2"/>
      <c r="F66" s="2"/>
      <c r="G66" s="2"/>
      <c r="H66" s="2"/>
      <c r="I66" s="2"/>
      <c r="J66" s="2"/>
      <c r="K66" s="2"/>
      <c r="L66" s="2"/>
      <c r="M66" s="2"/>
      <c r="N66" s="2"/>
      <c r="U66" s="2"/>
      <c r="V66" s="2"/>
      <c r="W66" s="2"/>
      <c r="X66" s="2"/>
      <c r="Y66" s="2"/>
      <c r="Z66" s="2"/>
    </row>
    <row r="67" spans="1:26" s="1" customFormat="1" hidden="1">
      <c r="A67" s="10"/>
      <c r="B67" s="2"/>
      <c r="C67" s="2"/>
      <c r="D67" s="2"/>
      <c r="E67" s="2"/>
      <c r="F67" s="2"/>
      <c r="G67" s="2"/>
      <c r="H67" s="2"/>
      <c r="I67" s="2"/>
      <c r="J67" s="2"/>
      <c r="K67" s="2"/>
      <c r="L67" s="2"/>
      <c r="M67" s="2"/>
      <c r="N67" s="2"/>
      <c r="U67" s="2"/>
      <c r="V67" s="2"/>
      <c r="W67" s="2"/>
      <c r="X67" s="2"/>
      <c r="Y67" s="2"/>
      <c r="Z67" s="2"/>
    </row>
    <row r="68" spans="1:26" s="1" customFormat="1" hidden="1">
      <c r="A68" s="10"/>
      <c r="B68" s="2"/>
      <c r="C68" s="2"/>
      <c r="D68" s="2"/>
      <c r="E68" s="2"/>
      <c r="F68" s="2"/>
      <c r="G68" s="2"/>
      <c r="H68" s="2"/>
      <c r="I68" s="2"/>
      <c r="J68" s="2"/>
      <c r="K68" s="2"/>
      <c r="L68" s="2"/>
      <c r="M68" s="2"/>
      <c r="N68" s="2"/>
      <c r="U68" s="2"/>
      <c r="V68" s="2"/>
      <c r="W68" s="2"/>
      <c r="X68" s="2"/>
      <c r="Y68" s="2"/>
      <c r="Z68" s="2"/>
    </row>
    <row r="69" spans="1:26" s="1" customFormat="1" hidden="1">
      <c r="A69" s="10"/>
      <c r="B69" s="2"/>
      <c r="C69" s="2"/>
      <c r="D69" s="2"/>
      <c r="E69" s="2"/>
      <c r="F69" s="2"/>
      <c r="G69" s="2"/>
      <c r="H69" s="2"/>
      <c r="I69" s="2"/>
      <c r="J69" s="2"/>
      <c r="K69" s="2"/>
      <c r="L69" s="2"/>
      <c r="M69" s="2"/>
      <c r="N69" s="2"/>
      <c r="U69" s="2"/>
      <c r="V69" s="2"/>
      <c r="W69" s="2"/>
      <c r="X69" s="2"/>
      <c r="Y69" s="2"/>
      <c r="Z69" s="2"/>
    </row>
    <row r="70" spans="1:26" s="1" customFormat="1" hidden="1">
      <c r="A70" s="10"/>
      <c r="B70" s="2"/>
      <c r="C70" s="2"/>
      <c r="D70" s="2"/>
      <c r="E70" s="2"/>
      <c r="F70" s="2"/>
      <c r="G70" s="2"/>
      <c r="H70" s="2"/>
      <c r="I70" s="2"/>
      <c r="J70" s="2"/>
      <c r="K70" s="2"/>
      <c r="L70" s="2"/>
      <c r="M70" s="2"/>
      <c r="N70" s="2"/>
      <c r="U70" s="2"/>
      <c r="V70" s="2"/>
      <c r="W70" s="2"/>
      <c r="X70" s="2"/>
      <c r="Y70" s="2"/>
      <c r="Z70" s="2"/>
    </row>
    <row r="71" spans="1:26" s="1" customFormat="1" hidden="1">
      <c r="A71" s="10"/>
      <c r="B71" s="2"/>
      <c r="C71" s="2"/>
      <c r="D71" s="2"/>
      <c r="E71" s="2"/>
      <c r="F71" s="2"/>
      <c r="G71" s="2"/>
      <c r="H71" s="2"/>
      <c r="I71" s="2"/>
      <c r="J71" s="2"/>
      <c r="K71" s="2"/>
      <c r="L71" s="2"/>
      <c r="M71" s="2"/>
      <c r="N71" s="2"/>
      <c r="U71" s="2"/>
      <c r="V71" s="2"/>
      <c r="W71" s="2"/>
      <c r="X71" s="2"/>
      <c r="Y71" s="2"/>
      <c r="Z71" s="2"/>
    </row>
    <row r="72" spans="1:26" s="1" customFormat="1" hidden="1">
      <c r="A72" s="10"/>
      <c r="B72" s="2"/>
      <c r="C72" s="2"/>
      <c r="D72" s="2"/>
      <c r="E72" s="2"/>
      <c r="F72" s="2"/>
      <c r="G72" s="2"/>
      <c r="H72" s="2"/>
      <c r="I72" s="2"/>
      <c r="J72" s="2"/>
      <c r="K72" s="2"/>
      <c r="L72" s="2"/>
      <c r="M72" s="2"/>
      <c r="N72" s="2"/>
      <c r="U72" s="2"/>
      <c r="V72" s="2"/>
      <c r="W72" s="2"/>
      <c r="X72" s="2"/>
      <c r="Y72" s="2"/>
      <c r="Z72" s="2"/>
    </row>
    <row r="73" spans="1:26" s="1" customFormat="1" hidden="1">
      <c r="A73" s="10"/>
      <c r="B73" s="2"/>
      <c r="C73" s="2"/>
      <c r="D73" s="2"/>
      <c r="E73" s="2"/>
      <c r="F73" s="2"/>
      <c r="G73" s="2"/>
      <c r="H73" s="2"/>
      <c r="I73" s="2"/>
      <c r="J73" s="2"/>
      <c r="K73" s="2"/>
      <c r="L73" s="2"/>
      <c r="M73" s="2"/>
      <c r="N73" s="2"/>
      <c r="U73" s="2"/>
      <c r="V73" s="2"/>
      <c r="W73" s="2"/>
      <c r="X73" s="2"/>
      <c r="Y73" s="2"/>
      <c r="Z73" s="2"/>
    </row>
    <row r="74" spans="1:26" s="1" customFormat="1" hidden="1">
      <c r="A74" s="10"/>
      <c r="B74" s="2"/>
      <c r="C74" s="2"/>
      <c r="D74" s="2"/>
      <c r="E74" s="2"/>
      <c r="F74" s="2"/>
      <c r="G74" s="2"/>
      <c r="H74" s="2"/>
      <c r="I74" s="2"/>
      <c r="J74" s="2"/>
      <c r="K74" s="2"/>
      <c r="L74" s="2"/>
      <c r="M74" s="2"/>
      <c r="N74" s="2"/>
      <c r="U74" s="2"/>
      <c r="V74" s="2"/>
      <c r="W74" s="2"/>
      <c r="X74" s="2"/>
      <c r="Y74" s="2"/>
      <c r="Z74" s="2"/>
    </row>
    <row r="75" spans="1:26" s="1" customFormat="1" hidden="1">
      <c r="A75" s="10"/>
      <c r="B75" s="2"/>
      <c r="C75" s="2"/>
      <c r="D75" s="2"/>
      <c r="E75" s="2"/>
      <c r="F75" s="2"/>
      <c r="G75" s="2"/>
      <c r="H75" s="2"/>
      <c r="I75" s="2"/>
      <c r="J75" s="2"/>
      <c r="K75" s="2"/>
      <c r="L75" s="2"/>
      <c r="M75" s="2"/>
      <c r="N75" s="2"/>
      <c r="U75" s="2"/>
      <c r="V75" s="2"/>
      <c r="W75" s="2"/>
      <c r="X75" s="2"/>
      <c r="Y75" s="2"/>
      <c r="Z75" s="2"/>
    </row>
    <row r="76" spans="1:26" s="1" customFormat="1" hidden="1">
      <c r="A76" s="10"/>
      <c r="B76" s="2"/>
      <c r="C76" s="2"/>
      <c r="D76" s="2"/>
      <c r="E76" s="2"/>
      <c r="F76" s="2"/>
      <c r="G76" s="2"/>
      <c r="H76" s="2"/>
      <c r="I76" s="2"/>
      <c r="J76" s="2"/>
      <c r="K76" s="2"/>
      <c r="L76" s="2"/>
      <c r="M76" s="2"/>
      <c r="N76" s="2"/>
      <c r="U76" s="2"/>
      <c r="V76" s="2"/>
      <c r="W76" s="2"/>
      <c r="X76" s="2"/>
      <c r="Y76" s="2"/>
      <c r="Z76" s="2"/>
    </row>
    <row r="77" spans="1:26" s="1" customFormat="1" hidden="1">
      <c r="A77" s="10"/>
      <c r="B77" s="2"/>
      <c r="C77" s="2"/>
      <c r="D77" s="2"/>
      <c r="E77" s="2"/>
      <c r="F77" s="2"/>
      <c r="G77" s="2"/>
      <c r="H77" s="2"/>
      <c r="I77" s="2"/>
      <c r="J77" s="2"/>
      <c r="K77" s="2"/>
      <c r="L77" s="2"/>
      <c r="M77" s="2"/>
      <c r="N77" s="2"/>
      <c r="U77" s="2"/>
      <c r="V77" s="2"/>
      <c r="W77" s="2"/>
      <c r="X77" s="2"/>
      <c r="Y77" s="2"/>
      <c r="Z77" s="2"/>
    </row>
    <row r="78" spans="1:26" s="1" customFormat="1" hidden="1">
      <c r="A78" s="10"/>
      <c r="B78" s="2"/>
      <c r="C78" s="2"/>
      <c r="D78" s="2"/>
      <c r="E78" s="2"/>
      <c r="F78" s="2"/>
      <c r="G78" s="2"/>
      <c r="H78" s="2"/>
      <c r="I78" s="2"/>
      <c r="J78" s="2"/>
      <c r="K78" s="2"/>
      <c r="L78" s="2"/>
      <c r="M78" s="2"/>
      <c r="N78" s="2"/>
      <c r="U78" s="2"/>
      <c r="V78" s="2"/>
      <c r="W78" s="2"/>
      <c r="X78" s="2"/>
      <c r="Y78" s="2"/>
      <c r="Z78" s="2"/>
    </row>
    <row r="79" spans="1:26" s="1" customFormat="1" hidden="1">
      <c r="A79" s="10"/>
      <c r="B79" s="2"/>
      <c r="C79" s="2"/>
      <c r="D79" s="2"/>
      <c r="E79" s="2"/>
      <c r="F79" s="2"/>
      <c r="G79" s="2"/>
      <c r="H79" s="2"/>
      <c r="I79" s="2"/>
      <c r="J79" s="2"/>
      <c r="K79" s="2"/>
      <c r="L79" s="2"/>
      <c r="M79" s="2"/>
      <c r="N79" s="2"/>
      <c r="U79" s="2"/>
      <c r="V79" s="2"/>
      <c r="W79" s="2"/>
      <c r="X79" s="2"/>
      <c r="Y79" s="2"/>
      <c r="Z79" s="2"/>
    </row>
    <row r="80" spans="1:26" s="1" customFormat="1" hidden="1">
      <c r="A80" s="10"/>
      <c r="B80" s="2"/>
      <c r="C80" s="2"/>
      <c r="D80" s="2"/>
      <c r="E80" s="2"/>
      <c r="F80" s="2"/>
      <c r="G80" s="2"/>
      <c r="H80" s="2"/>
      <c r="I80" s="2"/>
      <c r="J80" s="2"/>
      <c r="K80" s="2"/>
      <c r="L80" s="2"/>
      <c r="M80" s="2"/>
      <c r="N80" s="2"/>
      <c r="U80" s="2"/>
      <c r="V80" s="2"/>
      <c r="W80" s="2"/>
      <c r="X80" s="2"/>
      <c r="Y80" s="2"/>
      <c r="Z80" s="2"/>
    </row>
    <row r="81" spans="1:26" s="1" customFormat="1" hidden="1">
      <c r="A81" s="10"/>
      <c r="B81" s="2"/>
      <c r="C81" s="2"/>
      <c r="D81" s="2"/>
      <c r="E81" s="2"/>
      <c r="F81" s="2"/>
      <c r="G81" s="2"/>
      <c r="H81" s="2"/>
      <c r="I81" s="2"/>
      <c r="J81" s="2"/>
      <c r="K81" s="2"/>
      <c r="L81" s="2"/>
      <c r="M81" s="2"/>
      <c r="N81" s="2"/>
      <c r="U81" s="2"/>
      <c r="V81" s="2"/>
      <c r="W81" s="2"/>
      <c r="X81" s="2"/>
      <c r="Y81" s="2"/>
      <c r="Z81" s="2"/>
    </row>
    <row r="82" spans="1:26" s="1" customFormat="1" hidden="1">
      <c r="A82" s="10"/>
      <c r="B82" s="2"/>
      <c r="C82" s="2"/>
      <c r="D82" s="2"/>
      <c r="E82" s="2"/>
      <c r="F82" s="2"/>
      <c r="G82" s="2"/>
      <c r="H82" s="2"/>
      <c r="I82" s="2"/>
      <c r="J82" s="2"/>
      <c r="K82" s="2"/>
      <c r="L82" s="2"/>
      <c r="M82" s="2"/>
      <c r="N82" s="2"/>
      <c r="U82" s="2"/>
      <c r="V82" s="2"/>
      <c r="W82" s="2"/>
      <c r="X82" s="2"/>
      <c r="Y82" s="2"/>
      <c r="Z82" s="2"/>
    </row>
    <row r="83" spans="1:26" s="1" customFormat="1" hidden="1">
      <c r="A83" s="10"/>
      <c r="B83" s="2"/>
      <c r="C83" s="2"/>
      <c r="D83" s="2"/>
      <c r="E83" s="2"/>
      <c r="F83" s="2"/>
      <c r="G83" s="2"/>
      <c r="H83" s="2"/>
      <c r="I83" s="2"/>
      <c r="J83" s="2"/>
      <c r="K83" s="2"/>
      <c r="L83" s="2"/>
      <c r="M83" s="2"/>
      <c r="N83" s="2"/>
      <c r="U83" s="2"/>
      <c r="V83" s="2"/>
      <c r="W83" s="2"/>
      <c r="X83" s="2"/>
      <c r="Y83" s="2"/>
      <c r="Z83" s="2"/>
    </row>
    <row r="84" spans="1:26" s="1" customFormat="1" hidden="1">
      <c r="A84" s="10"/>
      <c r="B84" s="2"/>
      <c r="C84" s="2"/>
      <c r="D84" s="2"/>
      <c r="E84" s="2"/>
      <c r="F84" s="2"/>
      <c r="G84" s="2"/>
      <c r="H84" s="2"/>
      <c r="I84" s="2"/>
      <c r="J84" s="2"/>
      <c r="K84" s="2"/>
      <c r="L84" s="2"/>
      <c r="M84" s="2"/>
      <c r="N84" s="2"/>
      <c r="U84" s="2"/>
      <c r="V84" s="2"/>
      <c r="W84" s="2"/>
      <c r="X84" s="2"/>
      <c r="Y84" s="2"/>
      <c r="Z84" s="2"/>
    </row>
    <row r="85" spans="1:26" s="1" customFormat="1" hidden="1">
      <c r="A85" s="10"/>
      <c r="B85" s="2"/>
      <c r="C85" s="2"/>
      <c r="D85" s="2"/>
      <c r="E85" s="2"/>
      <c r="F85" s="2"/>
      <c r="G85" s="2"/>
      <c r="H85" s="2"/>
      <c r="I85" s="2"/>
      <c r="J85" s="2"/>
      <c r="K85" s="2"/>
      <c r="L85" s="2"/>
      <c r="M85" s="2"/>
      <c r="N85" s="2"/>
      <c r="U85" s="2"/>
      <c r="V85" s="2"/>
      <c r="W85" s="2"/>
      <c r="X85" s="2"/>
      <c r="Y85" s="2"/>
      <c r="Z85" s="2"/>
    </row>
    <row r="86" spans="1:26" s="1" customFormat="1" hidden="1">
      <c r="A86" s="10"/>
      <c r="B86" s="2"/>
      <c r="C86" s="2"/>
      <c r="D86" s="2"/>
      <c r="E86" s="2"/>
      <c r="F86" s="2"/>
      <c r="G86" s="2"/>
      <c r="H86" s="2"/>
      <c r="I86" s="2"/>
      <c r="J86" s="2"/>
      <c r="K86" s="2"/>
      <c r="L86" s="2"/>
      <c r="M86" s="2"/>
      <c r="N86" s="2"/>
      <c r="U86" s="2"/>
      <c r="V86" s="2"/>
      <c r="W86" s="2"/>
      <c r="X86" s="2"/>
      <c r="Y86" s="2"/>
      <c r="Z86" s="2"/>
    </row>
    <row r="87" spans="1:26" s="1" customFormat="1" hidden="1">
      <c r="A87" s="10"/>
      <c r="B87" s="2"/>
      <c r="C87" s="2"/>
      <c r="D87" s="2"/>
      <c r="E87" s="2"/>
      <c r="F87" s="2"/>
      <c r="G87" s="2"/>
      <c r="H87" s="2"/>
      <c r="I87" s="2"/>
      <c r="J87" s="2"/>
      <c r="K87" s="2"/>
      <c r="L87" s="2"/>
      <c r="M87" s="2"/>
      <c r="N87" s="2"/>
      <c r="U87" s="2"/>
      <c r="V87" s="2"/>
      <c r="W87" s="2"/>
      <c r="X87" s="2"/>
      <c r="Y87" s="2"/>
      <c r="Z87" s="2"/>
    </row>
    <row r="88" spans="1:26" s="1" customFormat="1" hidden="1">
      <c r="A88" s="10"/>
      <c r="B88" s="2"/>
      <c r="C88" s="2"/>
      <c r="D88" s="2"/>
      <c r="E88" s="2"/>
      <c r="F88" s="2"/>
      <c r="G88" s="2"/>
      <c r="H88" s="2"/>
      <c r="I88" s="2"/>
      <c r="J88" s="2"/>
      <c r="K88" s="2"/>
      <c r="L88" s="2"/>
      <c r="M88" s="2"/>
      <c r="N88" s="2"/>
      <c r="U88" s="2"/>
      <c r="V88" s="2"/>
      <c r="W88" s="2"/>
      <c r="X88" s="2"/>
      <c r="Y88" s="2"/>
      <c r="Z88" s="2"/>
    </row>
    <row r="89" spans="1:26" s="1" customFormat="1" hidden="1">
      <c r="A89" s="10"/>
      <c r="B89" s="2"/>
      <c r="C89" s="2"/>
      <c r="D89" s="2"/>
      <c r="E89" s="2"/>
      <c r="F89" s="2"/>
      <c r="G89" s="2"/>
      <c r="H89" s="2"/>
      <c r="I89" s="2"/>
      <c r="J89" s="2"/>
      <c r="K89" s="2"/>
      <c r="L89" s="2"/>
      <c r="M89" s="2"/>
      <c r="N89" s="2"/>
      <c r="U89" s="2"/>
      <c r="V89" s="2"/>
      <c r="W89" s="2"/>
      <c r="X89" s="2"/>
      <c r="Y89" s="2"/>
      <c r="Z89" s="2"/>
    </row>
    <row r="90" spans="1:26" s="1" customFormat="1" hidden="1">
      <c r="A90" s="10"/>
      <c r="B90" s="2"/>
      <c r="C90" s="2"/>
      <c r="D90" s="2"/>
      <c r="E90" s="2"/>
      <c r="F90" s="2"/>
      <c r="G90" s="2"/>
      <c r="H90" s="2"/>
      <c r="I90" s="2"/>
      <c r="J90" s="2"/>
      <c r="K90" s="2"/>
      <c r="L90" s="2"/>
      <c r="M90" s="2"/>
      <c r="N90" s="2"/>
      <c r="U90" s="2"/>
      <c r="V90" s="2"/>
      <c r="W90" s="2"/>
      <c r="X90" s="2"/>
      <c r="Y90" s="2"/>
      <c r="Z90" s="2"/>
    </row>
    <row r="91" spans="1:26" s="1" customFormat="1" hidden="1">
      <c r="A91" s="10"/>
      <c r="B91" s="2"/>
      <c r="C91" s="2"/>
      <c r="D91" s="2"/>
      <c r="E91" s="2"/>
      <c r="F91" s="2"/>
      <c r="G91" s="2"/>
      <c r="H91" s="2"/>
      <c r="I91" s="2"/>
      <c r="J91" s="2"/>
      <c r="K91" s="2"/>
      <c r="L91" s="2"/>
      <c r="M91" s="2"/>
      <c r="N91" s="2"/>
      <c r="U91" s="2"/>
      <c r="V91" s="2"/>
      <c r="W91" s="2"/>
      <c r="X91" s="2"/>
      <c r="Y91" s="2"/>
      <c r="Z91" s="2"/>
    </row>
    <row r="92" spans="1:26" s="1" customFormat="1" hidden="1">
      <c r="A92" s="10"/>
      <c r="B92" s="2"/>
      <c r="C92" s="2"/>
      <c r="D92" s="2"/>
      <c r="E92" s="2"/>
      <c r="F92" s="2"/>
      <c r="G92" s="2"/>
      <c r="H92" s="2"/>
      <c r="I92" s="2"/>
      <c r="J92" s="2"/>
      <c r="K92" s="2"/>
      <c r="L92" s="2"/>
      <c r="M92" s="2"/>
      <c r="N92" s="2"/>
      <c r="U92" s="2"/>
      <c r="V92" s="2"/>
      <c r="W92" s="2"/>
      <c r="X92" s="2"/>
      <c r="Y92" s="2"/>
      <c r="Z92" s="2"/>
    </row>
    <row r="93" spans="1:26" s="1" customFormat="1" hidden="1">
      <c r="A93" s="10"/>
      <c r="B93" s="2"/>
      <c r="C93" s="2"/>
      <c r="D93" s="2"/>
      <c r="E93" s="2"/>
      <c r="F93" s="2"/>
      <c r="G93" s="2"/>
      <c r="H93" s="2"/>
      <c r="I93" s="2"/>
      <c r="J93" s="2"/>
      <c r="K93" s="2"/>
      <c r="L93" s="2"/>
      <c r="M93" s="2"/>
      <c r="N93" s="2"/>
      <c r="U93" s="2"/>
      <c r="V93" s="2"/>
      <c r="W93" s="2"/>
      <c r="X93" s="2"/>
      <c r="Y93" s="2"/>
      <c r="Z93" s="2"/>
    </row>
    <row r="94" spans="1:26" s="1" customFormat="1" hidden="1">
      <c r="A94" s="10"/>
      <c r="B94" s="2"/>
      <c r="C94" s="2"/>
      <c r="D94" s="2"/>
      <c r="E94" s="2"/>
      <c r="F94" s="2"/>
      <c r="G94" s="2"/>
      <c r="H94" s="2"/>
      <c r="I94" s="2"/>
      <c r="J94" s="2"/>
      <c r="K94" s="2"/>
      <c r="L94" s="2"/>
      <c r="M94" s="2"/>
      <c r="N94" s="2"/>
      <c r="U94" s="2"/>
      <c r="V94" s="2"/>
      <c r="W94" s="2"/>
      <c r="X94" s="2"/>
      <c r="Y94" s="2"/>
      <c r="Z94" s="2"/>
    </row>
    <row r="95" spans="1:26" s="1" customFormat="1" hidden="1">
      <c r="A95" s="10"/>
      <c r="B95" s="2"/>
      <c r="C95" s="2"/>
      <c r="D95" s="2"/>
      <c r="E95" s="2"/>
      <c r="F95" s="2"/>
      <c r="G95" s="2"/>
      <c r="H95" s="2"/>
      <c r="I95" s="2"/>
      <c r="J95" s="2"/>
      <c r="K95" s="2"/>
      <c r="L95" s="2"/>
      <c r="M95" s="2"/>
      <c r="N95" s="2"/>
      <c r="U95" s="2"/>
      <c r="V95" s="2"/>
      <c r="W95" s="2"/>
      <c r="X95" s="2"/>
      <c r="Y95" s="2"/>
      <c r="Z95" s="2"/>
    </row>
    <row r="96" spans="1:26" s="1" customFormat="1" hidden="1">
      <c r="A96" s="10"/>
      <c r="B96" s="2"/>
      <c r="C96" s="2"/>
      <c r="D96" s="2"/>
      <c r="E96" s="2"/>
      <c r="F96" s="2"/>
      <c r="G96" s="2"/>
      <c r="H96" s="2"/>
      <c r="I96" s="2"/>
      <c r="J96" s="2"/>
      <c r="K96" s="2"/>
      <c r="L96" s="2"/>
      <c r="M96" s="2"/>
      <c r="N96" s="2"/>
      <c r="U96" s="2"/>
      <c r="V96" s="2"/>
      <c r="W96" s="2"/>
      <c r="X96" s="2"/>
      <c r="Y96" s="2"/>
      <c r="Z96" s="2"/>
    </row>
    <row r="97" spans="1:26" s="1" customFormat="1" hidden="1">
      <c r="A97" s="10"/>
      <c r="B97" s="2"/>
      <c r="C97" s="2"/>
      <c r="D97" s="2"/>
      <c r="E97" s="2"/>
      <c r="F97" s="2"/>
      <c r="G97" s="2"/>
      <c r="H97" s="2"/>
      <c r="I97" s="2"/>
      <c r="J97" s="2"/>
      <c r="K97" s="2"/>
      <c r="L97" s="2"/>
      <c r="M97" s="2"/>
      <c r="N97" s="2"/>
      <c r="U97" s="2"/>
      <c r="V97" s="2"/>
      <c r="W97" s="2"/>
      <c r="X97" s="2"/>
      <c r="Y97" s="2"/>
      <c r="Z97" s="2"/>
    </row>
    <row r="98" spans="1:26" s="1" customFormat="1" hidden="1">
      <c r="A98" s="10"/>
      <c r="B98" s="2"/>
      <c r="C98" s="2"/>
      <c r="D98" s="2"/>
      <c r="E98" s="2"/>
      <c r="F98" s="2"/>
      <c r="G98" s="2"/>
      <c r="H98" s="2"/>
      <c r="I98" s="2"/>
      <c r="J98" s="2"/>
      <c r="K98" s="2"/>
      <c r="L98" s="2"/>
      <c r="M98" s="2"/>
      <c r="N98" s="2"/>
      <c r="U98" s="2"/>
      <c r="V98" s="2"/>
      <c r="W98" s="2"/>
      <c r="X98" s="2"/>
      <c r="Y98" s="2"/>
      <c r="Z98" s="2"/>
    </row>
    <row r="99" spans="1:26" s="1" customFormat="1" hidden="1">
      <c r="A99" s="10"/>
      <c r="B99" s="2"/>
      <c r="C99" s="2"/>
      <c r="D99" s="2"/>
      <c r="E99" s="2"/>
      <c r="F99" s="2"/>
      <c r="G99" s="2"/>
      <c r="H99" s="2"/>
      <c r="I99" s="2"/>
      <c r="J99" s="2"/>
      <c r="K99" s="2"/>
      <c r="L99" s="2"/>
      <c r="M99" s="2"/>
      <c r="N99" s="2"/>
      <c r="U99" s="2"/>
      <c r="V99" s="2"/>
      <c r="W99" s="2"/>
      <c r="X99" s="2"/>
      <c r="Y99" s="2"/>
      <c r="Z99" s="2"/>
    </row>
    <row r="100" spans="1:26" s="1" customFormat="1" hidden="1">
      <c r="A100" s="10"/>
      <c r="B100" s="2"/>
      <c r="C100" s="2"/>
      <c r="D100" s="2"/>
      <c r="E100" s="2"/>
      <c r="F100" s="2"/>
      <c r="G100" s="2"/>
      <c r="H100" s="2"/>
      <c r="I100" s="2"/>
      <c r="J100" s="2"/>
      <c r="K100" s="2"/>
      <c r="L100" s="2"/>
      <c r="M100" s="2"/>
      <c r="N100" s="2"/>
      <c r="U100" s="2"/>
      <c r="V100" s="2"/>
      <c r="W100" s="2"/>
      <c r="X100" s="2"/>
      <c r="Y100" s="2"/>
      <c r="Z100" s="2"/>
    </row>
    <row r="101" spans="1:26" s="1" customFormat="1" hidden="1">
      <c r="A101" s="10"/>
      <c r="B101" s="2"/>
      <c r="C101" s="2"/>
      <c r="D101" s="2"/>
      <c r="E101" s="2"/>
      <c r="F101" s="2"/>
      <c r="G101" s="2"/>
      <c r="H101" s="2"/>
      <c r="I101" s="2"/>
      <c r="J101" s="2"/>
      <c r="K101" s="2"/>
      <c r="L101" s="2"/>
      <c r="M101" s="2"/>
      <c r="N101" s="2"/>
      <c r="U101" s="2"/>
      <c r="V101" s="2"/>
      <c r="W101" s="2"/>
      <c r="X101" s="2"/>
      <c r="Y101" s="2"/>
      <c r="Z101" s="2"/>
    </row>
    <row r="102" spans="1:26" s="1" customFormat="1" hidden="1">
      <c r="A102" s="10"/>
      <c r="B102" s="2"/>
      <c r="C102" s="2"/>
      <c r="D102" s="2"/>
      <c r="E102" s="2"/>
      <c r="F102" s="2"/>
      <c r="G102" s="2"/>
      <c r="H102" s="2"/>
      <c r="I102" s="2"/>
      <c r="J102" s="2"/>
      <c r="K102" s="2"/>
      <c r="L102" s="2"/>
      <c r="M102" s="2"/>
      <c r="N102" s="2"/>
      <c r="U102" s="2"/>
      <c r="V102" s="2"/>
      <c r="W102" s="2"/>
      <c r="X102" s="2"/>
      <c r="Y102" s="2"/>
      <c r="Z102" s="2"/>
    </row>
    <row r="103" spans="1:26" s="1" customFormat="1" hidden="1">
      <c r="A103" s="10"/>
      <c r="B103" s="2"/>
      <c r="C103" s="2"/>
      <c r="D103" s="2"/>
      <c r="E103" s="2"/>
      <c r="F103" s="2"/>
      <c r="G103" s="2"/>
      <c r="H103" s="2"/>
      <c r="I103" s="2"/>
      <c r="J103" s="2"/>
      <c r="K103" s="2"/>
      <c r="L103" s="2"/>
      <c r="M103" s="2"/>
      <c r="N103" s="2"/>
      <c r="U103" s="2"/>
      <c r="V103" s="2"/>
      <c r="W103" s="2"/>
      <c r="X103" s="2"/>
      <c r="Y103" s="2"/>
      <c r="Z103" s="2"/>
    </row>
    <row r="104" spans="1:26" s="1" customFormat="1" hidden="1">
      <c r="A104" s="10"/>
      <c r="B104" s="2"/>
      <c r="C104" s="2"/>
      <c r="D104" s="2"/>
      <c r="E104" s="2"/>
      <c r="F104" s="2"/>
      <c r="G104" s="2"/>
      <c r="H104" s="2"/>
      <c r="I104" s="2"/>
      <c r="J104" s="2"/>
      <c r="K104" s="2"/>
      <c r="L104" s="2"/>
      <c r="M104" s="2"/>
      <c r="N104" s="2"/>
      <c r="U104" s="2"/>
      <c r="V104" s="2"/>
      <c r="W104" s="2"/>
      <c r="X104" s="2"/>
      <c r="Y104" s="2"/>
      <c r="Z104" s="2"/>
    </row>
    <row r="105" spans="1:26" s="1" customFormat="1" hidden="1">
      <c r="A105" s="10"/>
      <c r="B105" s="2"/>
      <c r="C105" s="2"/>
      <c r="D105" s="2"/>
      <c r="E105" s="2"/>
      <c r="F105" s="2"/>
      <c r="G105" s="2"/>
      <c r="H105" s="2"/>
      <c r="I105" s="2"/>
      <c r="J105" s="2"/>
      <c r="K105" s="2"/>
      <c r="L105" s="2"/>
      <c r="M105" s="2"/>
      <c r="N105" s="2"/>
      <c r="U105" s="2"/>
      <c r="V105" s="2"/>
      <c r="W105" s="2"/>
      <c r="X105" s="2"/>
      <c r="Y105" s="2"/>
      <c r="Z105" s="2"/>
    </row>
    <row r="106" spans="1:26" s="1" customFormat="1" hidden="1">
      <c r="A106" s="10"/>
      <c r="B106" s="2"/>
      <c r="C106" s="2"/>
      <c r="D106" s="2"/>
      <c r="E106" s="2"/>
      <c r="F106" s="2"/>
      <c r="G106" s="2"/>
      <c r="H106" s="2"/>
      <c r="I106" s="2"/>
      <c r="J106" s="2"/>
      <c r="K106" s="2"/>
      <c r="L106" s="2"/>
      <c r="M106" s="2"/>
      <c r="N106" s="2"/>
      <c r="U106" s="2"/>
      <c r="V106" s="2"/>
      <c r="W106" s="2"/>
      <c r="X106" s="2"/>
      <c r="Y106" s="2"/>
      <c r="Z106" s="2"/>
    </row>
    <row r="107" spans="1:26" s="1" customFormat="1" hidden="1">
      <c r="A107" s="10"/>
      <c r="B107" s="2"/>
      <c r="C107" s="2"/>
      <c r="D107" s="2"/>
      <c r="E107" s="2"/>
      <c r="F107" s="2"/>
      <c r="G107" s="2"/>
      <c r="H107" s="2"/>
      <c r="I107" s="2"/>
      <c r="J107" s="2"/>
      <c r="K107" s="2"/>
      <c r="L107" s="2"/>
      <c r="M107" s="2"/>
      <c r="N107" s="2"/>
      <c r="U107" s="2"/>
      <c r="V107" s="2"/>
      <c r="W107" s="2"/>
      <c r="X107" s="2"/>
      <c r="Y107" s="2"/>
      <c r="Z107" s="2"/>
    </row>
    <row r="108" spans="1:26" s="1" customFormat="1" hidden="1">
      <c r="A108" s="10"/>
      <c r="B108" s="2"/>
      <c r="C108" s="2"/>
      <c r="D108" s="2"/>
      <c r="E108" s="2"/>
      <c r="F108" s="2"/>
      <c r="G108" s="2"/>
      <c r="H108" s="2"/>
      <c r="I108" s="2"/>
      <c r="J108" s="2"/>
      <c r="K108" s="2"/>
      <c r="L108" s="2"/>
      <c r="M108" s="2"/>
      <c r="N108" s="2"/>
      <c r="U108" s="2"/>
      <c r="V108" s="2"/>
      <c r="W108" s="2"/>
      <c r="X108" s="2"/>
      <c r="Y108" s="2"/>
      <c r="Z108" s="2"/>
    </row>
    <row r="109" spans="1:26" s="1" customFormat="1" hidden="1">
      <c r="A109" s="10"/>
      <c r="B109" s="2"/>
      <c r="C109" s="2"/>
      <c r="D109" s="2"/>
      <c r="E109" s="2"/>
      <c r="F109" s="2"/>
      <c r="G109" s="2"/>
      <c r="H109" s="2"/>
      <c r="I109" s="2"/>
      <c r="J109" s="2"/>
      <c r="K109" s="2"/>
      <c r="L109" s="2"/>
      <c r="M109" s="2"/>
      <c r="N109" s="2"/>
      <c r="U109" s="2"/>
      <c r="V109" s="2"/>
      <c r="W109" s="2"/>
      <c r="X109" s="2"/>
      <c r="Y109" s="2"/>
      <c r="Z109" s="2"/>
    </row>
    <row r="110" spans="1:26" s="1" customFormat="1" hidden="1">
      <c r="A110" s="10"/>
      <c r="B110" s="2"/>
      <c r="C110" s="2"/>
      <c r="D110" s="2"/>
      <c r="E110" s="2"/>
      <c r="F110" s="2"/>
      <c r="G110" s="2"/>
      <c r="H110" s="2"/>
      <c r="I110" s="2"/>
      <c r="J110" s="2"/>
      <c r="K110" s="2"/>
      <c r="L110" s="2"/>
      <c r="M110" s="2"/>
      <c r="N110" s="2"/>
      <c r="U110" s="2"/>
      <c r="V110" s="2"/>
      <c r="W110" s="2"/>
      <c r="X110" s="2"/>
      <c r="Y110" s="2"/>
      <c r="Z110" s="2"/>
    </row>
    <row r="111" spans="1:26" s="1" customFormat="1" hidden="1">
      <c r="A111" s="10"/>
      <c r="B111" s="2"/>
      <c r="C111" s="2"/>
      <c r="D111" s="2"/>
      <c r="E111" s="2"/>
      <c r="F111" s="2"/>
      <c r="G111" s="2"/>
      <c r="H111" s="2"/>
      <c r="I111" s="2"/>
      <c r="J111" s="2"/>
      <c r="K111" s="2"/>
      <c r="L111" s="2"/>
      <c r="M111" s="2"/>
      <c r="N111" s="2"/>
      <c r="U111" s="2"/>
      <c r="V111" s="2"/>
      <c r="W111" s="2"/>
      <c r="X111" s="2"/>
      <c r="Y111" s="2"/>
      <c r="Z111" s="2"/>
    </row>
    <row r="112" spans="1:26" s="1" customFormat="1" hidden="1">
      <c r="A112" s="10"/>
      <c r="B112" s="2"/>
      <c r="C112" s="7"/>
      <c r="D112" s="7"/>
      <c r="E112" s="2"/>
      <c r="U112" s="2"/>
      <c r="V112" s="2"/>
      <c r="W112" s="2"/>
      <c r="X112" s="2"/>
      <c r="Y112" s="2"/>
      <c r="Z112" s="2"/>
    </row>
    <row r="113" spans="1:26" s="1" customFormat="1" hidden="1">
      <c r="A113" s="10"/>
      <c r="B113" s="2"/>
      <c r="C113" s="7"/>
      <c r="D113" s="7"/>
      <c r="E113" s="2"/>
      <c r="U113" s="2"/>
      <c r="V113" s="2"/>
      <c r="W113" s="2"/>
      <c r="X113" s="2"/>
      <c r="Y113" s="2"/>
      <c r="Z113" s="2"/>
    </row>
    <row r="114" spans="1:26" s="1" customFormat="1" hidden="1">
      <c r="A114" s="10"/>
      <c r="B114" s="2"/>
      <c r="C114" s="7"/>
      <c r="D114" s="7"/>
      <c r="E114" s="2"/>
      <c r="U114" s="2"/>
      <c r="V114" s="2"/>
      <c r="W114" s="2"/>
      <c r="X114" s="2"/>
      <c r="Y114" s="2"/>
      <c r="Z114" s="2"/>
    </row>
    <row r="115" spans="1:26" s="1" customFormat="1" hidden="1">
      <c r="A115" s="10"/>
      <c r="B115" s="2"/>
      <c r="C115" s="7"/>
      <c r="D115" s="7"/>
      <c r="E115" s="2"/>
      <c r="U115" s="2"/>
      <c r="V115" s="2"/>
      <c r="W115" s="2"/>
      <c r="X115" s="2"/>
      <c r="Y115" s="2"/>
      <c r="Z115" s="2"/>
    </row>
    <row r="116" spans="1:26" s="1" customFormat="1" hidden="1">
      <c r="A116" s="10"/>
      <c r="B116" s="2"/>
      <c r="C116" s="7"/>
      <c r="D116" s="7"/>
      <c r="E116" s="2"/>
      <c r="U116" s="2"/>
      <c r="V116" s="2"/>
      <c r="W116" s="2"/>
      <c r="X116" s="2"/>
      <c r="Y116" s="2"/>
      <c r="Z116" s="2"/>
    </row>
    <row r="117" spans="1:26" s="1" customFormat="1" hidden="1">
      <c r="A117" s="10"/>
      <c r="B117" s="2"/>
      <c r="C117" s="7"/>
      <c r="D117" s="7"/>
      <c r="E117" s="2"/>
      <c r="U117" s="2"/>
      <c r="V117" s="2"/>
      <c r="W117" s="2"/>
      <c r="X117" s="2"/>
      <c r="Y117" s="2"/>
      <c r="Z117" s="2"/>
    </row>
    <row r="118" spans="1:26" s="1" customFormat="1" hidden="1">
      <c r="A118" s="10"/>
      <c r="B118" s="2"/>
      <c r="C118" s="7"/>
      <c r="D118" s="7"/>
      <c r="E118" s="2"/>
      <c r="U118" s="2"/>
      <c r="V118" s="2"/>
      <c r="W118" s="2"/>
      <c r="X118" s="2"/>
      <c r="Y118" s="2"/>
      <c r="Z118" s="2"/>
    </row>
    <row r="119" spans="1:26" s="1" customFormat="1" hidden="1">
      <c r="A119" s="10"/>
      <c r="B119" s="2"/>
      <c r="C119" s="7"/>
      <c r="D119" s="7"/>
      <c r="E119" s="2"/>
      <c r="U119" s="2"/>
      <c r="V119" s="2"/>
      <c r="W119" s="2"/>
      <c r="X119" s="2"/>
      <c r="Y119" s="2"/>
      <c r="Z119" s="2"/>
    </row>
    <row r="120" spans="1:26" s="1" customFormat="1" hidden="1">
      <c r="A120" s="10"/>
      <c r="B120" s="2"/>
      <c r="C120" s="7"/>
      <c r="D120" s="7"/>
      <c r="E120" s="2"/>
      <c r="U120" s="2"/>
      <c r="V120" s="2"/>
      <c r="W120" s="2"/>
      <c r="X120" s="2"/>
      <c r="Y120" s="2"/>
      <c r="Z120" s="2"/>
    </row>
    <row r="121" spans="1:26" s="1" customFormat="1" hidden="1">
      <c r="A121" s="10"/>
      <c r="B121" s="2"/>
      <c r="C121" s="7"/>
      <c r="D121" s="7"/>
      <c r="E121" s="2"/>
      <c r="U121" s="2"/>
      <c r="V121" s="2"/>
      <c r="W121" s="2"/>
      <c r="X121" s="2"/>
      <c r="Y121" s="2"/>
      <c r="Z121" s="2"/>
    </row>
    <row r="122" spans="1:26" s="1" customFormat="1" hidden="1">
      <c r="A122" s="10"/>
      <c r="B122" s="2"/>
      <c r="C122" s="7"/>
      <c r="D122" s="7"/>
      <c r="E122" s="2"/>
      <c r="U122" s="2"/>
      <c r="V122" s="2"/>
      <c r="W122" s="2"/>
      <c r="X122" s="2"/>
      <c r="Y122" s="2"/>
      <c r="Z122" s="2"/>
    </row>
    <row r="123" spans="1:26" s="1" customFormat="1" hidden="1">
      <c r="A123" s="10"/>
      <c r="B123" s="2"/>
      <c r="C123" s="7"/>
      <c r="D123" s="7"/>
      <c r="E123" s="2"/>
      <c r="U123" s="2"/>
      <c r="V123" s="2"/>
      <c r="W123" s="2"/>
      <c r="X123" s="2"/>
      <c r="Y123" s="2"/>
      <c r="Z123" s="2"/>
    </row>
    <row r="124" spans="1:26" s="1" customFormat="1" hidden="1">
      <c r="A124" s="10"/>
      <c r="B124" s="2"/>
      <c r="C124" s="7"/>
      <c r="D124" s="7"/>
      <c r="E124" s="2"/>
      <c r="U124" s="2"/>
      <c r="V124" s="2"/>
      <c r="W124" s="2"/>
      <c r="X124" s="2"/>
      <c r="Y124" s="2"/>
      <c r="Z124" s="2"/>
    </row>
    <row r="125" spans="1:26" s="1" customFormat="1" hidden="1">
      <c r="A125" s="10"/>
      <c r="B125" s="2"/>
      <c r="C125" s="7"/>
      <c r="D125" s="7"/>
      <c r="E125" s="2"/>
      <c r="U125" s="2"/>
      <c r="V125" s="2"/>
      <c r="W125" s="2"/>
      <c r="X125" s="2"/>
      <c r="Y125" s="2"/>
      <c r="Z125" s="2"/>
    </row>
    <row r="126" spans="1:26" s="1" customFormat="1" hidden="1">
      <c r="A126" s="10"/>
      <c r="B126" s="2"/>
      <c r="C126" s="7"/>
      <c r="D126" s="7"/>
      <c r="E126" s="2"/>
      <c r="U126" s="2"/>
      <c r="V126" s="2"/>
      <c r="W126" s="2"/>
      <c r="X126" s="2"/>
      <c r="Y126" s="2"/>
      <c r="Z126" s="2"/>
    </row>
    <row r="127" spans="1:26" s="1" customFormat="1" hidden="1">
      <c r="A127" s="10"/>
      <c r="B127" s="2"/>
      <c r="C127" s="7"/>
      <c r="D127" s="7"/>
      <c r="E127" s="2"/>
      <c r="U127" s="2"/>
      <c r="V127" s="2"/>
      <c r="W127" s="2"/>
      <c r="X127" s="2"/>
      <c r="Y127" s="2"/>
      <c r="Z127" s="2"/>
    </row>
    <row r="128" spans="1:26" s="1" customFormat="1" hidden="1">
      <c r="A128" s="10"/>
      <c r="B128" s="2"/>
      <c r="C128" s="7"/>
      <c r="D128" s="7"/>
      <c r="E128" s="2"/>
      <c r="U128" s="2"/>
      <c r="V128" s="2"/>
      <c r="W128" s="2"/>
      <c r="X128" s="2"/>
      <c r="Y128" s="2"/>
      <c r="Z128" s="2"/>
    </row>
    <row r="129" spans="1:26" s="1" customFormat="1" hidden="1">
      <c r="A129" s="10"/>
      <c r="B129" s="2"/>
      <c r="C129" s="7"/>
      <c r="D129" s="7"/>
      <c r="E129" s="2"/>
      <c r="U129" s="2"/>
      <c r="V129" s="2"/>
      <c r="W129" s="2"/>
      <c r="X129" s="2"/>
      <c r="Y129" s="2"/>
      <c r="Z129" s="2"/>
    </row>
    <row r="130" spans="1:26" s="1" customFormat="1" hidden="1">
      <c r="A130" s="10"/>
      <c r="B130" s="2"/>
      <c r="C130" s="7"/>
      <c r="D130" s="7"/>
      <c r="E130" s="2"/>
      <c r="U130" s="2"/>
      <c r="V130" s="2"/>
      <c r="W130" s="2"/>
      <c r="X130" s="2"/>
      <c r="Y130" s="2"/>
      <c r="Z130" s="2"/>
    </row>
    <row r="131" spans="1:26" s="1" customFormat="1" hidden="1">
      <c r="A131" s="10"/>
      <c r="B131" s="2"/>
      <c r="C131" s="7"/>
      <c r="D131" s="7"/>
      <c r="E131" s="2"/>
      <c r="U131" s="2"/>
      <c r="V131" s="2"/>
      <c r="W131" s="2"/>
      <c r="X131" s="2"/>
      <c r="Y131" s="2"/>
      <c r="Z131" s="2"/>
    </row>
    <row r="132" spans="1:26" s="1" customFormat="1" hidden="1">
      <c r="A132" s="10"/>
      <c r="B132" s="2"/>
      <c r="C132" s="7"/>
      <c r="D132" s="7"/>
      <c r="E132" s="2"/>
      <c r="U132" s="2"/>
      <c r="V132" s="2"/>
      <c r="W132" s="2"/>
      <c r="X132" s="2"/>
      <c r="Y132" s="2"/>
      <c r="Z132" s="2"/>
    </row>
    <row r="133" spans="1:26" s="1" customFormat="1" hidden="1">
      <c r="A133" s="10"/>
      <c r="B133" s="2"/>
      <c r="C133" s="7"/>
      <c r="D133" s="7"/>
      <c r="E133" s="2"/>
      <c r="U133" s="2"/>
      <c r="V133" s="2"/>
      <c r="W133" s="2"/>
      <c r="X133" s="2"/>
      <c r="Y133" s="2"/>
      <c r="Z133" s="2"/>
    </row>
    <row r="134" spans="1:26" s="1" customFormat="1" hidden="1">
      <c r="A134" s="10"/>
      <c r="B134" s="2"/>
      <c r="C134" s="7"/>
      <c r="D134" s="7"/>
      <c r="E134" s="2"/>
      <c r="U134" s="2"/>
      <c r="V134" s="2"/>
      <c r="W134" s="2"/>
      <c r="X134" s="2"/>
      <c r="Y134" s="2"/>
      <c r="Z134" s="2"/>
    </row>
    <row r="135" spans="1:26" s="1" customFormat="1" hidden="1">
      <c r="A135" s="10"/>
      <c r="B135" s="2"/>
      <c r="C135" s="7"/>
      <c r="D135" s="7"/>
      <c r="E135" s="2"/>
      <c r="U135" s="2"/>
      <c r="V135" s="2"/>
      <c r="W135" s="2"/>
      <c r="X135" s="2"/>
      <c r="Y135" s="2"/>
      <c r="Z135" s="2"/>
    </row>
    <row r="136" spans="1:26" s="1" customFormat="1" hidden="1">
      <c r="A136" s="10"/>
      <c r="B136" s="2"/>
      <c r="C136" s="7"/>
      <c r="D136" s="7"/>
      <c r="E136" s="2"/>
      <c r="U136" s="2"/>
      <c r="V136" s="2"/>
      <c r="W136" s="2"/>
      <c r="X136" s="2"/>
      <c r="Y136" s="2"/>
      <c r="Z136" s="2"/>
    </row>
    <row r="137" spans="1:26" s="1" customFormat="1" hidden="1">
      <c r="A137" s="10"/>
      <c r="B137" s="2"/>
      <c r="C137" s="7"/>
      <c r="D137" s="7"/>
      <c r="E137" s="2"/>
      <c r="U137" s="2"/>
      <c r="V137" s="2"/>
      <c r="W137" s="2"/>
      <c r="X137" s="2"/>
      <c r="Y137" s="2"/>
      <c r="Z137" s="2"/>
    </row>
    <row r="138" spans="1:26" s="1" customFormat="1" hidden="1">
      <c r="A138" s="10"/>
      <c r="B138" s="2"/>
      <c r="C138" s="7"/>
      <c r="D138" s="7"/>
      <c r="E138" s="2"/>
      <c r="U138" s="2"/>
      <c r="V138" s="2"/>
      <c r="W138" s="2"/>
      <c r="X138" s="2"/>
      <c r="Y138" s="2"/>
      <c r="Z138" s="2"/>
    </row>
    <row r="139" spans="1:26" s="1" customFormat="1" hidden="1">
      <c r="A139" s="10"/>
      <c r="B139" s="2"/>
      <c r="C139" s="7"/>
      <c r="D139" s="7"/>
      <c r="E139" s="2"/>
      <c r="U139" s="2"/>
      <c r="V139" s="2"/>
      <c r="W139" s="2"/>
      <c r="X139" s="2"/>
      <c r="Y139" s="2"/>
      <c r="Z139" s="2"/>
    </row>
    <row r="140" spans="1:26" s="1" customFormat="1" hidden="1">
      <c r="A140" s="10"/>
      <c r="B140" s="2"/>
      <c r="C140" s="7"/>
      <c r="D140" s="7"/>
      <c r="E140" s="2"/>
      <c r="U140" s="2"/>
      <c r="V140" s="2"/>
      <c r="W140" s="2"/>
      <c r="X140" s="2"/>
      <c r="Y140" s="2"/>
      <c r="Z140" s="2"/>
    </row>
    <row r="141" spans="1:26" s="1" customFormat="1" hidden="1">
      <c r="A141" s="10"/>
      <c r="B141" s="2"/>
      <c r="C141" s="7"/>
      <c r="D141" s="7"/>
      <c r="E141" s="7"/>
      <c r="U141" s="2"/>
      <c r="V141" s="2"/>
      <c r="W141" s="2"/>
      <c r="X141" s="2"/>
      <c r="Y141" s="2"/>
      <c r="Z141" s="2"/>
    </row>
    <row r="142" spans="1:26" s="1" customFormat="1" hidden="1">
      <c r="A142" s="10"/>
      <c r="B142" s="2"/>
      <c r="C142" s="7"/>
      <c r="D142" s="7"/>
      <c r="E142" s="7"/>
      <c r="U142" s="2"/>
      <c r="V142" s="2"/>
      <c r="W142" s="2"/>
      <c r="X142" s="2"/>
      <c r="Y142" s="2"/>
      <c r="Z142" s="2"/>
    </row>
    <row r="143" spans="1:26" s="1" customFormat="1" hidden="1">
      <c r="A143" s="10"/>
      <c r="B143" s="2"/>
      <c r="C143" s="7"/>
      <c r="D143" s="7"/>
      <c r="E143" s="7"/>
      <c r="U143" s="2"/>
      <c r="V143" s="2"/>
      <c r="W143" s="2"/>
      <c r="X143" s="2"/>
      <c r="Y143" s="2"/>
      <c r="Z143" s="2"/>
    </row>
    <row r="144" spans="1:26" s="1" customFormat="1" hidden="1">
      <c r="A144" s="10"/>
      <c r="B144" s="2"/>
      <c r="C144" s="7"/>
      <c r="D144" s="7"/>
      <c r="E144" s="7"/>
      <c r="U144" s="2"/>
      <c r="V144" s="2"/>
      <c r="W144" s="2"/>
      <c r="X144" s="2"/>
      <c r="Y144" s="2"/>
      <c r="Z144" s="2"/>
    </row>
    <row r="145" spans="1:26" s="1" customFormat="1" hidden="1">
      <c r="A145" s="10"/>
      <c r="B145" s="2"/>
      <c r="C145" s="7"/>
      <c r="D145" s="7"/>
      <c r="E145" s="7"/>
      <c r="U145" s="2"/>
      <c r="V145" s="2"/>
      <c r="W145" s="2"/>
      <c r="X145" s="2"/>
      <c r="Y145" s="2"/>
      <c r="Z145" s="2"/>
    </row>
    <row r="146" spans="1:26" s="1" customFormat="1" hidden="1">
      <c r="A146" s="10"/>
      <c r="B146" s="2"/>
      <c r="C146" s="7"/>
      <c r="D146" s="7"/>
      <c r="E146" s="7"/>
      <c r="U146" s="2"/>
      <c r="V146" s="2"/>
      <c r="W146" s="2"/>
      <c r="X146" s="2"/>
      <c r="Y146" s="2"/>
      <c r="Z146" s="2"/>
    </row>
    <row r="147" spans="1:26" s="1" customFormat="1" hidden="1">
      <c r="A147" s="10"/>
      <c r="B147" s="2"/>
      <c r="C147" s="7"/>
      <c r="D147" s="7"/>
      <c r="E147" s="7"/>
      <c r="U147" s="2"/>
      <c r="V147" s="2"/>
      <c r="W147" s="2"/>
      <c r="X147" s="2"/>
      <c r="Y147" s="2"/>
      <c r="Z147" s="2"/>
    </row>
    <row r="148" spans="1:26" s="1" customFormat="1" hidden="1">
      <c r="A148" s="10"/>
      <c r="B148" s="2"/>
      <c r="C148" s="7"/>
      <c r="D148" s="7"/>
      <c r="E148" s="7"/>
      <c r="U148" s="2"/>
      <c r="V148" s="2"/>
      <c r="W148" s="2"/>
      <c r="X148" s="2"/>
      <c r="Y148" s="2"/>
      <c r="Z148" s="2"/>
    </row>
    <row r="149" spans="1:26" s="1" customFormat="1" hidden="1">
      <c r="A149" s="10"/>
      <c r="B149" s="2"/>
      <c r="C149" s="7"/>
      <c r="D149" s="7"/>
      <c r="E149" s="7"/>
      <c r="U149" s="2"/>
      <c r="V149" s="2"/>
      <c r="W149" s="2"/>
      <c r="X149" s="2"/>
      <c r="Y149" s="2"/>
      <c r="Z149" s="2"/>
    </row>
    <row r="150" spans="1:26" s="1" customFormat="1" hidden="1">
      <c r="A150" s="10"/>
      <c r="B150" s="2"/>
      <c r="C150" s="7"/>
      <c r="D150" s="7"/>
      <c r="E150" s="7"/>
      <c r="U150" s="2"/>
      <c r="V150" s="2"/>
      <c r="W150" s="2"/>
      <c r="X150" s="2"/>
      <c r="Y150" s="2"/>
      <c r="Z150" s="2"/>
    </row>
    <row r="151" spans="1:26" s="1" customFormat="1" hidden="1">
      <c r="A151" s="10"/>
      <c r="B151" s="2"/>
      <c r="C151" s="7"/>
      <c r="D151" s="7"/>
      <c r="E151" s="7"/>
      <c r="U151" s="2"/>
      <c r="V151" s="2"/>
      <c r="W151" s="2"/>
      <c r="X151" s="2"/>
      <c r="Y151" s="2"/>
      <c r="Z151" s="2"/>
    </row>
    <row r="152" spans="1:26" s="1" customFormat="1" hidden="1">
      <c r="A152" s="10"/>
      <c r="B152" s="2"/>
      <c r="C152" s="7"/>
      <c r="D152" s="7"/>
      <c r="E152" s="7"/>
      <c r="U152" s="2"/>
      <c r="V152" s="2"/>
      <c r="W152" s="2"/>
      <c r="X152" s="2"/>
      <c r="Y152" s="2"/>
      <c r="Z152" s="2"/>
    </row>
    <row r="153" spans="1:26" s="1" customFormat="1" hidden="1">
      <c r="A153" s="10"/>
      <c r="B153" s="2"/>
      <c r="C153" s="7"/>
      <c r="D153" s="7"/>
      <c r="E153" s="7"/>
      <c r="U153" s="2"/>
      <c r="V153" s="2"/>
      <c r="W153" s="2"/>
      <c r="X153" s="2"/>
      <c r="Y153" s="2"/>
      <c r="Z153" s="2"/>
    </row>
    <row r="154" spans="1:26" s="1" customFormat="1" hidden="1">
      <c r="A154" s="10"/>
      <c r="B154" s="2"/>
      <c r="C154" s="7"/>
      <c r="D154" s="7"/>
      <c r="E154" s="7"/>
      <c r="U154" s="2"/>
      <c r="V154" s="2"/>
      <c r="W154" s="2"/>
      <c r="X154" s="2"/>
      <c r="Y154" s="2"/>
      <c r="Z154" s="2"/>
    </row>
    <row r="155" spans="1:26" s="1" customFormat="1" hidden="1">
      <c r="A155" s="10"/>
      <c r="B155" s="2"/>
      <c r="C155" s="7"/>
      <c r="D155" s="7"/>
      <c r="E155" s="7"/>
      <c r="U155" s="2"/>
      <c r="V155" s="2"/>
      <c r="W155" s="2"/>
      <c r="X155" s="2"/>
      <c r="Y155" s="2"/>
      <c r="Z155" s="2"/>
    </row>
    <row r="156" spans="1:26" s="1" customFormat="1" hidden="1">
      <c r="A156" s="10"/>
      <c r="B156" s="2"/>
      <c r="C156" s="7"/>
      <c r="D156" s="7"/>
      <c r="E156" s="7"/>
      <c r="U156" s="2"/>
      <c r="V156" s="2"/>
      <c r="W156" s="2"/>
      <c r="X156" s="2"/>
      <c r="Y156" s="2"/>
      <c r="Z156" s="2"/>
    </row>
    <row r="157" spans="1:26" s="1" customFormat="1" hidden="1">
      <c r="A157" s="10"/>
      <c r="B157" s="2"/>
      <c r="C157" s="7"/>
      <c r="D157" s="7"/>
      <c r="E157" s="7"/>
      <c r="U157" s="2"/>
      <c r="V157" s="2"/>
      <c r="W157" s="2"/>
      <c r="X157" s="2"/>
      <c r="Y157" s="2"/>
      <c r="Z157" s="2"/>
    </row>
    <row r="158" spans="1:26" s="1" customFormat="1" hidden="1">
      <c r="A158" s="10"/>
      <c r="B158" s="2"/>
      <c r="C158" s="7"/>
      <c r="D158" s="7"/>
      <c r="E158" s="7"/>
      <c r="U158" s="2"/>
      <c r="V158" s="2"/>
      <c r="W158" s="2"/>
      <c r="X158" s="2"/>
      <c r="Y158" s="2"/>
      <c r="Z158" s="2"/>
    </row>
    <row r="159" spans="1:26" s="1" customFormat="1" hidden="1">
      <c r="A159" s="10"/>
      <c r="B159" s="2"/>
      <c r="C159" s="7"/>
      <c r="D159" s="7"/>
      <c r="E159" s="7"/>
      <c r="U159" s="2"/>
      <c r="V159" s="2"/>
      <c r="W159" s="2"/>
      <c r="X159" s="2"/>
      <c r="Y159" s="2"/>
      <c r="Z159" s="2"/>
    </row>
    <row r="160" spans="1:26" s="1" customFormat="1" hidden="1">
      <c r="A160" s="10"/>
      <c r="B160" s="2"/>
      <c r="C160" s="7"/>
      <c r="D160" s="7"/>
      <c r="E160" s="7"/>
      <c r="U160" s="2"/>
      <c r="V160" s="2"/>
      <c r="W160" s="2"/>
      <c r="X160" s="2"/>
      <c r="Y160" s="2"/>
      <c r="Z160" s="2"/>
    </row>
    <row r="161" spans="1:26" s="1" customFormat="1" hidden="1">
      <c r="A161" s="10"/>
      <c r="B161" s="2"/>
      <c r="C161" s="7"/>
      <c r="D161" s="7"/>
      <c r="E161" s="7"/>
      <c r="U161" s="2"/>
      <c r="V161" s="2"/>
      <c r="W161" s="2"/>
      <c r="X161" s="2"/>
      <c r="Y161" s="2"/>
      <c r="Z161" s="2"/>
    </row>
    <row r="162" spans="1:26" s="1" customFormat="1" hidden="1">
      <c r="A162" s="10"/>
      <c r="B162" s="2"/>
      <c r="C162" s="7"/>
      <c r="D162" s="7"/>
      <c r="E162" s="7"/>
      <c r="U162" s="2"/>
      <c r="V162" s="2"/>
      <c r="W162" s="2"/>
      <c r="X162" s="2"/>
      <c r="Y162" s="2"/>
      <c r="Z162" s="2"/>
    </row>
    <row r="163" spans="1:26" s="1" customFormat="1" hidden="1">
      <c r="A163" s="10"/>
      <c r="B163" s="2"/>
      <c r="C163" s="7"/>
      <c r="D163" s="7"/>
      <c r="E163" s="7"/>
      <c r="U163" s="2"/>
      <c r="V163" s="2"/>
      <c r="W163" s="2"/>
      <c r="X163" s="2"/>
      <c r="Y163" s="2"/>
      <c r="Z163" s="2"/>
    </row>
    <row r="164" spans="1:26" s="1" customFormat="1" hidden="1">
      <c r="A164" s="10"/>
      <c r="B164" s="2"/>
      <c r="C164" s="7"/>
      <c r="D164" s="7"/>
      <c r="E164" s="7"/>
      <c r="U164" s="2"/>
      <c r="V164" s="2"/>
      <c r="W164" s="2"/>
      <c r="X164" s="2"/>
      <c r="Y164" s="2"/>
      <c r="Z164" s="2"/>
    </row>
    <row r="165" spans="1:26" s="1" customFormat="1" hidden="1">
      <c r="A165" s="10"/>
      <c r="B165" s="2"/>
      <c r="C165" s="7"/>
      <c r="D165" s="7"/>
      <c r="E165" s="7"/>
      <c r="U165" s="2"/>
      <c r="V165" s="2"/>
      <c r="W165" s="2"/>
      <c r="X165" s="2"/>
      <c r="Y165" s="2"/>
      <c r="Z165" s="2"/>
    </row>
    <row r="166" spans="1:26" s="1" customFormat="1" hidden="1">
      <c r="A166" s="10"/>
      <c r="B166" s="2"/>
      <c r="C166" s="7"/>
      <c r="D166" s="7"/>
      <c r="E166" s="7"/>
      <c r="U166" s="2"/>
      <c r="V166" s="2"/>
      <c r="W166" s="2"/>
      <c r="X166" s="2"/>
      <c r="Y166" s="2"/>
      <c r="Z166" s="2"/>
    </row>
    <row r="167" spans="1:26" s="1" customFormat="1" hidden="1">
      <c r="A167" s="10"/>
      <c r="B167" s="2"/>
      <c r="C167" s="7"/>
      <c r="D167" s="7"/>
      <c r="E167" s="7"/>
      <c r="U167" s="2"/>
      <c r="V167" s="2"/>
      <c r="W167" s="2"/>
      <c r="X167" s="2"/>
      <c r="Y167" s="2"/>
      <c r="Z167" s="2"/>
    </row>
    <row r="168" spans="1:26" s="1" customFormat="1" hidden="1">
      <c r="A168" s="10"/>
      <c r="B168" s="2"/>
      <c r="C168" s="7"/>
      <c r="D168" s="7"/>
      <c r="E168" s="7"/>
      <c r="U168" s="2"/>
      <c r="V168" s="2"/>
      <c r="W168" s="2"/>
      <c r="X168" s="2"/>
      <c r="Y168" s="2"/>
      <c r="Z168" s="2"/>
    </row>
    <row r="169" spans="1:26" s="1" customFormat="1" hidden="1">
      <c r="A169" s="10"/>
      <c r="B169" s="2"/>
      <c r="C169" s="7"/>
      <c r="D169" s="7"/>
      <c r="E169" s="7"/>
      <c r="U169" s="2"/>
      <c r="V169" s="2"/>
      <c r="W169" s="2"/>
      <c r="X169" s="2"/>
      <c r="Y169" s="2"/>
      <c r="Z169" s="2"/>
    </row>
    <row r="170" spans="1:26" s="1" customFormat="1" hidden="1">
      <c r="A170" s="10"/>
      <c r="B170" s="2"/>
      <c r="C170" s="7"/>
      <c r="D170" s="7"/>
      <c r="E170" s="7"/>
      <c r="U170" s="2"/>
      <c r="V170" s="2"/>
      <c r="W170" s="2"/>
      <c r="X170" s="2"/>
      <c r="Y170" s="2"/>
      <c r="Z170" s="2"/>
    </row>
    <row r="171" spans="1:26" s="1" customFormat="1" hidden="1">
      <c r="A171" s="10"/>
      <c r="B171" s="2"/>
      <c r="C171" s="7"/>
      <c r="D171" s="7"/>
      <c r="E171" s="7"/>
      <c r="U171" s="2"/>
      <c r="V171" s="2"/>
      <c r="W171" s="2"/>
      <c r="X171" s="2"/>
      <c r="Y171" s="2"/>
      <c r="Z171" s="2"/>
    </row>
    <row r="172" spans="1:26" s="1" customFormat="1" hidden="1">
      <c r="A172" s="10"/>
      <c r="B172" s="2"/>
      <c r="C172" s="7"/>
      <c r="D172" s="7"/>
      <c r="E172" s="7"/>
      <c r="U172" s="2"/>
      <c r="V172" s="2"/>
      <c r="W172" s="2"/>
      <c r="X172" s="2"/>
      <c r="Y172" s="2"/>
      <c r="Z172" s="2"/>
    </row>
    <row r="173" spans="1:26" s="1" customFormat="1" hidden="1">
      <c r="A173" s="10"/>
      <c r="B173" s="2"/>
      <c r="C173" s="7"/>
      <c r="D173" s="7"/>
      <c r="E173" s="7"/>
      <c r="U173" s="2"/>
      <c r="V173" s="2"/>
      <c r="W173" s="2"/>
      <c r="X173" s="2"/>
      <c r="Y173" s="2"/>
      <c r="Z173" s="2"/>
    </row>
    <row r="174" spans="1:26" s="1" customFormat="1" hidden="1">
      <c r="A174" s="10"/>
      <c r="B174" s="2"/>
      <c r="C174" s="7"/>
      <c r="D174" s="7"/>
      <c r="E174" s="7"/>
      <c r="U174" s="2"/>
      <c r="V174" s="2"/>
      <c r="W174" s="2"/>
      <c r="X174" s="2"/>
      <c r="Y174" s="2"/>
      <c r="Z174" s="2"/>
    </row>
    <row r="175" spans="1:26" s="1" customFormat="1" hidden="1">
      <c r="A175" s="10"/>
      <c r="B175" s="2"/>
      <c r="C175" s="7"/>
      <c r="D175" s="7"/>
      <c r="E175" s="7"/>
      <c r="U175" s="2"/>
      <c r="V175" s="2"/>
      <c r="W175" s="2"/>
      <c r="X175" s="2"/>
      <c r="Y175" s="2"/>
      <c r="Z175" s="2"/>
    </row>
    <row r="176" spans="1:26" s="1" customFormat="1" hidden="1">
      <c r="A176" s="10"/>
      <c r="B176" s="2"/>
      <c r="C176" s="7"/>
      <c r="D176" s="7"/>
      <c r="E176" s="7"/>
      <c r="U176" s="2"/>
      <c r="V176" s="2"/>
      <c r="W176" s="2"/>
      <c r="X176" s="2"/>
      <c r="Y176" s="2"/>
      <c r="Z176" s="2"/>
    </row>
    <row r="177" spans="1:26" s="1" customFormat="1" hidden="1">
      <c r="A177" s="10"/>
      <c r="B177" s="2"/>
      <c r="C177" s="7"/>
      <c r="D177" s="7"/>
      <c r="E177" s="7"/>
      <c r="U177" s="2"/>
      <c r="V177" s="2"/>
      <c r="W177" s="2"/>
      <c r="X177" s="2"/>
      <c r="Y177" s="2"/>
      <c r="Z177" s="2"/>
    </row>
    <row r="178" spans="1:26" s="1" customFormat="1" hidden="1">
      <c r="A178" s="10"/>
      <c r="B178" s="2"/>
      <c r="C178" s="7"/>
      <c r="D178" s="7"/>
      <c r="E178" s="7"/>
      <c r="U178" s="2"/>
      <c r="V178" s="2"/>
      <c r="W178" s="2"/>
      <c r="X178" s="2"/>
      <c r="Y178" s="2"/>
      <c r="Z178" s="2"/>
    </row>
    <row r="179" spans="1:26" s="1" customFormat="1" hidden="1">
      <c r="A179" s="10"/>
      <c r="B179" s="2"/>
      <c r="C179" s="7"/>
      <c r="D179" s="7"/>
      <c r="E179" s="7"/>
      <c r="U179" s="2"/>
      <c r="V179" s="2"/>
      <c r="W179" s="2"/>
      <c r="X179" s="2"/>
      <c r="Y179" s="2"/>
      <c r="Z179" s="2"/>
    </row>
    <row r="180" spans="1:26" s="1" customFormat="1" hidden="1">
      <c r="A180" s="10"/>
      <c r="B180" s="2"/>
      <c r="C180" s="7"/>
      <c r="D180" s="7"/>
      <c r="E180" s="7"/>
      <c r="U180" s="2"/>
      <c r="V180" s="2"/>
      <c r="W180" s="2"/>
      <c r="X180" s="2"/>
      <c r="Y180" s="2"/>
      <c r="Z180" s="2"/>
    </row>
    <row r="181" spans="1:26" s="1" customFormat="1" hidden="1">
      <c r="A181" s="10"/>
      <c r="B181" s="2"/>
      <c r="C181" s="7"/>
      <c r="D181" s="7"/>
      <c r="E181" s="7"/>
      <c r="U181" s="2"/>
      <c r="V181" s="2"/>
      <c r="W181" s="2"/>
      <c r="X181" s="2"/>
      <c r="Y181" s="2"/>
      <c r="Z181" s="2"/>
    </row>
    <row r="182" spans="1:26" s="1" customFormat="1" hidden="1">
      <c r="A182" s="10"/>
      <c r="B182" s="2"/>
      <c r="C182" s="7"/>
      <c r="D182" s="7"/>
      <c r="E182" s="7"/>
      <c r="U182" s="2"/>
      <c r="V182" s="2"/>
      <c r="W182" s="2"/>
      <c r="X182" s="2"/>
      <c r="Y182" s="2"/>
      <c r="Z182" s="2"/>
    </row>
    <row r="183" spans="1:26" s="1" customFormat="1" hidden="1">
      <c r="A183" s="10"/>
      <c r="B183" s="2"/>
      <c r="C183" s="7"/>
      <c r="D183" s="7"/>
      <c r="E183" s="7"/>
      <c r="U183" s="2"/>
      <c r="V183" s="2"/>
      <c r="W183" s="2"/>
      <c r="X183" s="2"/>
      <c r="Y183" s="2"/>
      <c r="Z183" s="2"/>
    </row>
    <row r="184" spans="1:26" s="1" customFormat="1" hidden="1">
      <c r="A184" s="10"/>
      <c r="B184" s="2"/>
      <c r="C184" s="7"/>
      <c r="D184" s="7"/>
      <c r="E184" s="7"/>
      <c r="U184" s="2"/>
      <c r="V184" s="2"/>
      <c r="W184" s="2"/>
      <c r="X184" s="2"/>
      <c r="Y184" s="2"/>
      <c r="Z184" s="2"/>
    </row>
    <row r="185" spans="1:26" s="1" customFormat="1" hidden="1">
      <c r="A185" s="10"/>
      <c r="B185" s="2"/>
      <c r="C185" s="7"/>
      <c r="D185" s="7"/>
      <c r="E185" s="7"/>
      <c r="U185" s="2"/>
      <c r="V185" s="2"/>
      <c r="W185" s="2"/>
      <c r="X185" s="2"/>
      <c r="Y185" s="2"/>
      <c r="Z185" s="2"/>
    </row>
    <row r="186" spans="1:26" s="1" customFormat="1" hidden="1">
      <c r="A186" s="10"/>
      <c r="B186" s="2"/>
      <c r="C186" s="7"/>
      <c r="D186" s="7"/>
      <c r="E186" s="7"/>
      <c r="U186" s="2"/>
      <c r="V186" s="2"/>
      <c r="W186" s="2"/>
      <c r="X186" s="2"/>
      <c r="Y186" s="2"/>
      <c r="Z186" s="2"/>
    </row>
    <row r="187" spans="1:26" s="1" customFormat="1" hidden="1">
      <c r="A187" s="10"/>
      <c r="B187" s="2"/>
      <c r="C187" s="7"/>
      <c r="D187" s="7"/>
      <c r="E187" s="7"/>
      <c r="U187" s="2"/>
      <c r="V187" s="2"/>
      <c r="W187" s="2"/>
      <c r="X187" s="2"/>
      <c r="Y187" s="2"/>
      <c r="Z187" s="2"/>
    </row>
    <row r="188" spans="1:26" s="1" customFormat="1" hidden="1">
      <c r="A188" s="10"/>
      <c r="B188" s="2"/>
      <c r="C188" s="7"/>
      <c r="D188" s="7"/>
      <c r="E188" s="7"/>
      <c r="U188" s="2"/>
      <c r="V188" s="2"/>
      <c r="W188" s="2"/>
      <c r="X188" s="2"/>
      <c r="Y188" s="2"/>
      <c r="Z188" s="2"/>
    </row>
    <row r="189" spans="1:26" s="1" customFormat="1" hidden="1">
      <c r="A189" s="10"/>
      <c r="B189" s="2"/>
      <c r="C189" s="7"/>
      <c r="D189" s="7"/>
      <c r="E189" s="7"/>
      <c r="U189" s="2"/>
      <c r="V189" s="2"/>
      <c r="W189" s="2"/>
      <c r="X189" s="2"/>
      <c r="Y189" s="2"/>
      <c r="Z189" s="2"/>
    </row>
    <row r="190" spans="1:26" s="1" customFormat="1" hidden="1">
      <c r="A190" s="10"/>
      <c r="B190" s="2"/>
      <c r="C190" s="7"/>
      <c r="D190" s="7"/>
      <c r="E190" s="7"/>
      <c r="U190" s="2"/>
      <c r="V190" s="2"/>
      <c r="W190" s="2"/>
      <c r="X190" s="2"/>
      <c r="Y190" s="2"/>
      <c r="Z190" s="2"/>
    </row>
    <row r="191" spans="1:26" s="1" customFormat="1" hidden="1">
      <c r="A191" s="10"/>
      <c r="B191" s="2"/>
      <c r="C191" s="7"/>
      <c r="D191" s="7"/>
      <c r="E191" s="7"/>
      <c r="U191" s="2"/>
      <c r="V191" s="2"/>
      <c r="W191" s="2"/>
      <c r="X191" s="2"/>
      <c r="Y191" s="2"/>
      <c r="Z191" s="2"/>
    </row>
    <row r="192" spans="1:26" s="1" customFormat="1" hidden="1">
      <c r="A192" s="10"/>
      <c r="B192" s="2"/>
      <c r="C192" s="7"/>
      <c r="D192" s="7"/>
      <c r="E192" s="7"/>
      <c r="U192" s="2"/>
      <c r="V192" s="2"/>
      <c r="W192" s="2"/>
      <c r="X192" s="2"/>
      <c r="Y192" s="2"/>
      <c r="Z192" s="2"/>
    </row>
    <row r="193" spans="1:26" s="1" customFormat="1" hidden="1">
      <c r="A193" s="10"/>
      <c r="B193" s="2"/>
      <c r="C193" s="7"/>
      <c r="D193" s="7"/>
      <c r="E193" s="7"/>
      <c r="U193" s="2"/>
      <c r="V193" s="2"/>
      <c r="W193" s="2"/>
      <c r="X193" s="2"/>
      <c r="Y193" s="2"/>
      <c r="Z193" s="2"/>
    </row>
    <row r="194" spans="1:26" s="1" customFormat="1" hidden="1">
      <c r="A194" s="10"/>
      <c r="B194" s="2"/>
      <c r="C194" s="7"/>
      <c r="D194" s="7"/>
      <c r="E194" s="7"/>
      <c r="U194" s="2"/>
      <c r="V194" s="2"/>
      <c r="W194" s="2"/>
      <c r="X194" s="2"/>
      <c r="Y194" s="2"/>
      <c r="Z194" s="2"/>
    </row>
    <row r="195" spans="1:26" s="1" customFormat="1" hidden="1">
      <c r="A195" s="10"/>
      <c r="B195" s="2"/>
      <c r="C195" s="7"/>
      <c r="D195" s="7"/>
      <c r="E195" s="7"/>
      <c r="U195" s="2"/>
      <c r="V195" s="2"/>
      <c r="W195" s="2"/>
      <c r="X195" s="2"/>
      <c r="Y195" s="2"/>
      <c r="Z195" s="2"/>
    </row>
    <row r="196" spans="1:26" s="1" customFormat="1" hidden="1">
      <c r="A196" s="10"/>
      <c r="B196" s="2"/>
      <c r="C196" s="7"/>
      <c r="D196" s="7"/>
      <c r="E196" s="7"/>
      <c r="U196" s="2"/>
      <c r="V196" s="2"/>
      <c r="W196" s="2"/>
      <c r="X196" s="2"/>
      <c r="Y196" s="2"/>
      <c r="Z196" s="2"/>
    </row>
    <row r="197" spans="1:26" s="1" customFormat="1" hidden="1">
      <c r="A197" s="10"/>
      <c r="B197" s="2"/>
      <c r="C197" s="7"/>
      <c r="D197" s="7"/>
      <c r="E197" s="7"/>
      <c r="U197" s="2"/>
      <c r="V197" s="2"/>
      <c r="W197" s="2"/>
      <c r="X197" s="2"/>
      <c r="Y197" s="2"/>
      <c r="Z197" s="2"/>
    </row>
    <row r="198" spans="1:26" s="1" customFormat="1" hidden="1">
      <c r="A198" s="10"/>
      <c r="B198" s="2"/>
      <c r="C198" s="7"/>
      <c r="D198" s="7"/>
      <c r="E198" s="7"/>
      <c r="U198" s="2"/>
      <c r="V198" s="2"/>
      <c r="W198" s="2"/>
      <c r="X198" s="2"/>
      <c r="Y198" s="2"/>
      <c r="Z198" s="2"/>
    </row>
    <row r="199" spans="1:26" s="1" customFormat="1" hidden="1">
      <c r="A199" s="10"/>
      <c r="B199" s="2"/>
      <c r="C199" s="7"/>
      <c r="D199" s="7"/>
      <c r="E199" s="7"/>
      <c r="U199" s="2"/>
      <c r="V199" s="2"/>
      <c r="W199" s="2"/>
      <c r="X199" s="2"/>
      <c r="Y199" s="2"/>
      <c r="Z199" s="2"/>
    </row>
    <row r="200" spans="1:26" s="1" customFormat="1" hidden="1">
      <c r="A200" s="10"/>
      <c r="B200" s="2"/>
      <c r="C200" s="7"/>
      <c r="D200" s="7"/>
      <c r="E200" s="7"/>
      <c r="U200" s="2"/>
      <c r="V200" s="2"/>
      <c r="W200" s="2"/>
      <c r="X200" s="2"/>
      <c r="Y200" s="2"/>
      <c r="Z200" s="2"/>
    </row>
    <row r="201" spans="1:26" s="1" customFormat="1" hidden="1">
      <c r="A201" s="10"/>
      <c r="B201" s="2"/>
      <c r="C201" s="7"/>
      <c r="D201" s="7"/>
      <c r="E201" s="7"/>
      <c r="U201" s="2"/>
      <c r="V201" s="2"/>
      <c r="W201" s="2"/>
      <c r="X201" s="2"/>
      <c r="Y201" s="2"/>
      <c r="Z201" s="2"/>
    </row>
    <row r="202" spans="1:26" s="1" customFormat="1" hidden="1">
      <c r="A202" s="10"/>
      <c r="B202" s="2"/>
      <c r="C202" s="7"/>
      <c r="D202" s="7"/>
      <c r="E202" s="7"/>
      <c r="U202" s="2"/>
      <c r="V202" s="2"/>
      <c r="W202" s="2"/>
      <c r="X202" s="2"/>
      <c r="Y202" s="2"/>
      <c r="Z202" s="2"/>
    </row>
    <row r="203" spans="1:26" s="1" customFormat="1" hidden="1">
      <c r="A203" s="10"/>
      <c r="B203" s="2"/>
      <c r="C203" s="7"/>
      <c r="D203" s="7"/>
      <c r="E203" s="7"/>
      <c r="U203" s="2"/>
      <c r="V203" s="2"/>
      <c r="W203" s="2"/>
      <c r="X203" s="2"/>
      <c r="Y203" s="2"/>
      <c r="Z203" s="2"/>
    </row>
    <row r="204" spans="1:26" s="1" customFormat="1" hidden="1">
      <c r="A204" s="10"/>
      <c r="B204" s="2"/>
      <c r="C204" s="7"/>
      <c r="D204" s="7"/>
      <c r="E204" s="7"/>
      <c r="U204" s="2"/>
      <c r="V204" s="2"/>
      <c r="W204" s="2"/>
      <c r="X204" s="2"/>
      <c r="Y204" s="2"/>
      <c r="Z204" s="2"/>
    </row>
    <row r="205" spans="1:26" s="1" customFormat="1" hidden="1">
      <c r="A205" s="10"/>
      <c r="B205" s="2"/>
      <c r="C205" s="7"/>
      <c r="D205" s="7"/>
      <c r="E205" s="7"/>
      <c r="U205" s="2"/>
      <c r="V205" s="2"/>
      <c r="W205" s="2"/>
      <c r="X205" s="2"/>
      <c r="Y205" s="2"/>
      <c r="Z205" s="2"/>
    </row>
    <row r="206" spans="1:26" s="1" customFormat="1" hidden="1">
      <c r="A206" s="10"/>
      <c r="B206" s="2"/>
      <c r="C206" s="7"/>
      <c r="D206" s="7"/>
      <c r="E206" s="7"/>
      <c r="U206" s="2"/>
      <c r="V206" s="2"/>
      <c r="W206" s="2"/>
      <c r="X206" s="2"/>
      <c r="Y206" s="2"/>
      <c r="Z206" s="2"/>
    </row>
    <row r="207" spans="1:26" s="1" customFormat="1" hidden="1">
      <c r="A207" s="10"/>
      <c r="B207" s="2"/>
      <c r="C207" s="7"/>
      <c r="D207" s="7"/>
      <c r="E207" s="7"/>
      <c r="U207" s="2"/>
      <c r="V207" s="2"/>
      <c r="W207" s="2"/>
      <c r="X207" s="2"/>
      <c r="Y207" s="2"/>
      <c r="Z207" s="2"/>
    </row>
    <row r="208" spans="1:26" s="1" customFormat="1" hidden="1">
      <c r="A208" s="10"/>
      <c r="B208" s="2"/>
      <c r="C208" s="7"/>
      <c r="D208" s="7"/>
      <c r="E208" s="7"/>
      <c r="U208" s="2"/>
      <c r="V208" s="2"/>
      <c r="W208" s="2"/>
      <c r="X208" s="2"/>
      <c r="Y208" s="2"/>
      <c r="Z208" s="2"/>
    </row>
    <row r="209" spans="1:26" s="1" customFormat="1" hidden="1">
      <c r="A209" s="10"/>
      <c r="B209" s="2"/>
      <c r="C209" s="7"/>
      <c r="D209" s="7"/>
      <c r="E209" s="7"/>
      <c r="U209" s="2"/>
      <c r="V209" s="2"/>
      <c r="W209" s="2"/>
      <c r="X209" s="2"/>
      <c r="Y209" s="2"/>
      <c r="Z209" s="2"/>
    </row>
    <row r="210" spans="1:26" s="1" customFormat="1" hidden="1">
      <c r="A210" s="10"/>
      <c r="B210" s="2"/>
      <c r="C210" s="7"/>
      <c r="D210" s="7"/>
      <c r="E210" s="7"/>
      <c r="U210" s="2"/>
      <c r="V210" s="2"/>
      <c r="W210" s="2"/>
      <c r="X210" s="2"/>
      <c r="Y210" s="2"/>
      <c r="Z210" s="2"/>
    </row>
    <row r="211" spans="1:26" s="1" customFormat="1" hidden="1">
      <c r="A211" s="10"/>
      <c r="B211" s="2"/>
      <c r="C211" s="7"/>
      <c r="D211" s="7"/>
      <c r="E211" s="7"/>
      <c r="U211" s="2"/>
      <c r="V211" s="2"/>
      <c r="W211" s="2"/>
      <c r="X211" s="2"/>
      <c r="Y211" s="2"/>
      <c r="Z211" s="2"/>
    </row>
    <row r="212" spans="1:26" s="1" customFormat="1" hidden="1">
      <c r="A212" s="10"/>
      <c r="B212" s="2"/>
      <c r="C212" s="7"/>
      <c r="D212" s="7"/>
      <c r="E212" s="7"/>
      <c r="U212" s="2"/>
      <c r="V212" s="2"/>
      <c r="W212" s="2"/>
      <c r="X212" s="2"/>
      <c r="Y212" s="2"/>
      <c r="Z212" s="2"/>
    </row>
    <row r="213" spans="1:26" s="1" customFormat="1" hidden="1">
      <c r="A213" s="10"/>
      <c r="B213" s="2"/>
      <c r="C213" s="7"/>
      <c r="D213" s="7"/>
      <c r="E213" s="7"/>
      <c r="U213" s="2"/>
      <c r="V213" s="2"/>
      <c r="W213" s="2"/>
      <c r="X213" s="2"/>
      <c r="Y213" s="2"/>
      <c r="Z213" s="2"/>
    </row>
    <row r="214" spans="1:26" s="1" customFormat="1" hidden="1">
      <c r="A214" s="10"/>
      <c r="B214" s="2"/>
      <c r="C214" s="7"/>
      <c r="D214" s="7"/>
      <c r="E214" s="7"/>
      <c r="U214" s="2"/>
      <c r="V214" s="2"/>
      <c r="W214" s="2"/>
      <c r="X214" s="2"/>
      <c r="Y214" s="2"/>
      <c r="Z214" s="2"/>
    </row>
    <row r="215" spans="1:26" s="1" customFormat="1" hidden="1">
      <c r="A215" s="10"/>
      <c r="B215" s="2"/>
      <c r="C215" s="7"/>
      <c r="D215" s="7"/>
      <c r="E215" s="7"/>
      <c r="U215" s="2"/>
      <c r="V215" s="2"/>
      <c r="W215" s="2"/>
      <c r="X215" s="2"/>
      <c r="Y215" s="2"/>
      <c r="Z215" s="2"/>
    </row>
    <row r="216" spans="1:26" s="1" customFormat="1" hidden="1">
      <c r="A216" s="10"/>
      <c r="B216" s="2"/>
      <c r="C216" s="7"/>
      <c r="D216" s="7"/>
      <c r="E216" s="7"/>
      <c r="U216" s="2"/>
      <c r="V216" s="2"/>
      <c r="W216" s="2"/>
      <c r="X216" s="2"/>
      <c r="Y216" s="2"/>
      <c r="Z216" s="2"/>
    </row>
    <row r="217" spans="1:26" s="1" customFormat="1" hidden="1">
      <c r="A217" s="10"/>
      <c r="B217" s="2"/>
      <c r="C217" s="7"/>
      <c r="D217" s="7"/>
      <c r="E217" s="7"/>
      <c r="U217" s="2"/>
      <c r="V217" s="2"/>
      <c r="W217" s="2"/>
      <c r="X217" s="2"/>
      <c r="Y217" s="2"/>
      <c r="Z217" s="2"/>
    </row>
    <row r="218" spans="1:26" s="1" customFormat="1" hidden="1">
      <c r="A218" s="10"/>
      <c r="B218" s="2"/>
      <c r="C218" s="7"/>
      <c r="D218" s="7"/>
      <c r="E218" s="7"/>
      <c r="U218" s="2"/>
      <c r="V218" s="2"/>
      <c r="W218" s="2"/>
      <c r="X218" s="2"/>
      <c r="Y218" s="2"/>
      <c r="Z218" s="2"/>
    </row>
    <row r="219" spans="1:26" s="1" customFormat="1" hidden="1">
      <c r="A219" s="10"/>
      <c r="B219" s="2"/>
      <c r="C219" s="7"/>
      <c r="D219" s="7"/>
      <c r="E219" s="7"/>
      <c r="U219" s="2"/>
      <c r="V219" s="2"/>
      <c r="W219" s="2"/>
      <c r="X219" s="2"/>
      <c r="Y219" s="2"/>
      <c r="Z219" s="2"/>
    </row>
    <row r="220" spans="1:26" s="1" customFormat="1" hidden="1">
      <c r="A220" s="10"/>
      <c r="B220" s="2"/>
      <c r="C220" s="7"/>
      <c r="D220" s="7"/>
      <c r="E220" s="7"/>
      <c r="U220" s="2"/>
      <c r="V220" s="2"/>
      <c r="W220" s="2"/>
      <c r="X220" s="2"/>
      <c r="Y220" s="2"/>
      <c r="Z220" s="2"/>
    </row>
    <row r="221" spans="1:26" s="1" customFormat="1" hidden="1">
      <c r="A221" s="10"/>
      <c r="B221" s="2"/>
      <c r="C221" s="7"/>
      <c r="D221" s="7"/>
      <c r="E221" s="7"/>
      <c r="U221" s="2"/>
      <c r="V221" s="2"/>
      <c r="W221" s="2"/>
      <c r="X221" s="2"/>
      <c r="Y221" s="2"/>
      <c r="Z221" s="2"/>
    </row>
    <row r="222" spans="1:26" s="1" customFormat="1" hidden="1">
      <c r="A222" s="10"/>
      <c r="B222" s="2"/>
      <c r="C222" s="7"/>
      <c r="D222" s="7"/>
      <c r="E222" s="7"/>
      <c r="U222" s="2"/>
      <c r="V222" s="2"/>
      <c r="W222" s="2"/>
      <c r="X222" s="2"/>
      <c r="Y222" s="2"/>
      <c r="Z222" s="2"/>
    </row>
    <row r="223" spans="1:26" s="1" customFormat="1" hidden="1">
      <c r="A223" s="10"/>
      <c r="B223" s="2"/>
      <c r="C223" s="7"/>
      <c r="D223" s="7"/>
      <c r="E223" s="7"/>
      <c r="U223" s="2"/>
      <c r="V223" s="2"/>
      <c r="W223" s="2"/>
      <c r="X223" s="2"/>
      <c r="Y223" s="2"/>
      <c r="Z223" s="2"/>
    </row>
    <row r="224" spans="1:26" s="1" customFormat="1" hidden="1">
      <c r="A224" s="10"/>
      <c r="B224" s="2"/>
      <c r="C224" s="7"/>
      <c r="D224" s="7"/>
      <c r="E224" s="7"/>
      <c r="U224" s="2"/>
      <c r="V224" s="2"/>
      <c r="W224" s="2"/>
      <c r="X224" s="2"/>
      <c r="Y224" s="2"/>
      <c r="Z224" s="2"/>
    </row>
    <row r="225" spans="1:26" s="1" customFormat="1" hidden="1">
      <c r="A225" s="10"/>
      <c r="B225" s="2"/>
      <c r="C225" s="7"/>
      <c r="D225" s="7"/>
      <c r="E225" s="7"/>
      <c r="U225" s="2"/>
      <c r="V225" s="2"/>
      <c r="W225" s="2"/>
      <c r="X225" s="2"/>
      <c r="Y225" s="2"/>
      <c r="Z225" s="2"/>
    </row>
    <row r="226" spans="1:26" s="1" customFormat="1" hidden="1">
      <c r="A226" s="10"/>
      <c r="B226" s="2"/>
      <c r="C226" s="7"/>
      <c r="D226" s="7"/>
      <c r="E226" s="7"/>
      <c r="U226" s="2"/>
      <c r="V226" s="2"/>
      <c r="W226" s="2"/>
      <c r="X226" s="2"/>
      <c r="Y226" s="2"/>
      <c r="Z226" s="2"/>
    </row>
    <row r="227" spans="1:26" s="1" customFormat="1" hidden="1">
      <c r="A227" s="10"/>
      <c r="B227" s="2"/>
      <c r="C227" s="7"/>
      <c r="D227" s="7"/>
      <c r="E227" s="7"/>
      <c r="U227" s="2"/>
      <c r="V227" s="2"/>
      <c r="W227" s="2"/>
      <c r="X227" s="2"/>
      <c r="Y227" s="2"/>
      <c r="Z227" s="2"/>
    </row>
    <row r="228" spans="1:26" s="1" customFormat="1" hidden="1">
      <c r="A228" s="10"/>
      <c r="B228" s="2"/>
      <c r="C228" s="7"/>
      <c r="D228" s="7"/>
      <c r="E228" s="7"/>
      <c r="U228" s="2"/>
      <c r="V228" s="2"/>
      <c r="W228" s="2"/>
      <c r="X228" s="2"/>
      <c r="Y228" s="2"/>
      <c r="Z228" s="2"/>
    </row>
    <row r="229" spans="1:26" s="1" customFormat="1" hidden="1">
      <c r="A229" s="10"/>
      <c r="B229" s="2"/>
      <c r="C229" s="7"/>
      <c r="D229" s="7"/>
      <c r="E229" s="7"/>
      <c r="U229" s="2"/>
      <c r="V229" s="2"/>
      <c r="W229" s="2"/>
      <c r="X229" s="2"/>
      <c r="Y229" s="2"/>
      <c r="Z229" s="2"/>
    </row>
    <row r="230" spans="1:26" s="1" customFormat="1" hidden="1">
      <c r="A230" s="10"/>
      <c r="B230" s="2"/>
      <c r="C230" s="7"/>
      <c r="D230" s="7"/>
      <c r="E230" s="7"/>
      <c r="U230" s="2"/>
      <c r="V230" s="2"/>
      <c r="W230" s="2"/>
      <c r="X230" s="2"/>
      <c r="Y230" s="2"/>
      <c r="Z230" s="2"/>
    </row>
    <row r="231" spans="1:26" s="1" customFormat="1" hidden="1">
      <c r="A231" s="10"/>
      <c r="B231" s="2"/>
      <c r="C231" s="7"/>
      <c r="D231" s="7"/>
      <c r="E231" s="7"/>
      <c r="U231" s="2"/>
      <c r="V231" s="2"/>
      <c r="W231" s="2"/>
      <c r="X231" s="2"/>
      <c r="Y231" s="2"/>
      <c r="Z231" s="2"/>
    </row>
    <row r="232" spans="1:26" s="1" customFormat="1" hidden="1">
      <c r="A232" s="10"/>
      <c r="B232" s="2"/>
      <c r="C232" s="7"/>
      <c r="D232" s="7"/>
      <c r="E232" s="7"/>
      <c r="U232" s="2"/>
      <c r="V232" s="2"/>
      <c r="W232" s="2"/>
      <c r="X232" s="2"/>
      <c r="Y232" s="2"/>
      <c r="Z232" s="2"/>
    </row>
    <row r="233" spans="1:26" s="1" customFormat="1" hidden="1">
      <c r="A233" s="10"/>
      <c r="B233" s="2"/>
      <c r="C233" s="7"/>
      <c r="D233" s="7"/>
      <c r="E233" s="7"/>
      <c r="U233" s="2"/>
      <c r="V233" s="2"/>
      <c r="W233" s="2"/>
      <c r="X233" s="2"/>
      <c r="Y233" s="2"/>
      <c r="Z233" s="2"/>
    </row>
    <row r="234" spans="1:26" s="1" customFormat="1" hidden="1">
      <c r="A234" s="10"/>
      <c r="B234" s="2"/>
      <c r="C234" s="7"/>
      <c r="D234" s="7"/>
      <c r="E234" s="7"/>
      <c r="U234" s="2"/>
      <c r="V234" s="2"/>
      <c r="W234" s="2"/>
      <c r="X234" s="2"/>
      <c r="Y234" s="2"/>
      <c r="Z234" s="2"/>
    </row>
    <row r="235" spans="1:26" s="1" customFormat="1" hidden="1">
      <c r="A235" s="10"/>
      <c r="B235" s="2"/>
      <c r="C235" s="7"/>
      <c r="D235" s="7"/>
      <c r="E235" s="7"/>
      <c r="U235" s="2"/>
      <c r="V235" s="2"/>
      <c r="W235" s="2"/>
      <c r="X235" s="2"/>
      <c r="Y235" s="2"/>
      <c r="Z235" s="2"/>
    </row>
    <row r="236" spans="1:26" s="1" customFormat="1" hidden="1">
      <c r="A236" s="10"/>
      <c r="B236" s="2"/>
      <c r="C236" s="7"/>
      <c r="D236" s="7"/>
      <c r="E236" s="7"/>
      <c r="U236" s="2"/>
      <c r="V236" s="2"/>
      <c r="W236" s="2"/>
      <c r="X236" s="2"/>
      <c r="Y236" s="2"/>
      <c r="Z236" s="2"/>
    </row>
    <row r="237" spans="1:26" s="1" customFormat="1" hidden="1">
      <c r="A237" s="10"/>
      <c r="B237" s="2"/>
      <c r="C237" s="7"/>
      <c r="D237" s="7"/>
      <c r="E237" s="7"/>
      <c r="U237" s="2"/>
      <c r="V237" s="2"/>
      <c r="W237" s="2"/>
      <c r="X237" s="2"/>
      <c r="Y237" s="2"/>
      <c r="Z237" s="2"/>
    </row>
    <row r="238" spans="1:26" s="1" customFormat="1" hidden="1">
      <c r="A238" s="10"/>
      <c r="B238" s="2"/>
      <c r="C238" s="7"/>
      <c r="D238" s="7"/>
      <c r="E238" s="7"/>
      <c r="U238" s="2"/>
      <c r="V238" s="2"/>
      <c r="W238" s="2"/>
      <c r="X238" s="2"/>
      <c r="Y238" s="2"/>
      <c r="Z238" s="2"/>
    </row>
    <row r="239" spans="1:26" s="1" customFormat="1" hidden="1">
      <c r="A239" s="10"/>
      <c r="B239" s="2"/>
      <c r="C239" s="7"/>
      <c r="D239" s="7"/>
      <c r="E239" s="7"/>
      <c r="U239" s="2"/>
      <c r="V239" s="2"/>
      <c r="W239" s="2"/>
      <c r="X239" s="2"/>
      <c r="Y239" s="2"/>
      <c r="Z239" s="2"/>
    </row>
    <row r="240" spans="1:26" s="1" customFormat="1" hidden="1">
      <c r="A240" s="10"/>
      <c r="B240" s="2"/>
      <c r="C240" s="7"/>
      <c r="D240" s="7"/>
      <c r="E240" s="7"/>
      <c r="U240" s="2"/>
      <c r="V240" s="2"/>
      <c r="W240" s="2"/>
      <c r="X240" s="2"/>
      <c r="Y240" s="2"/>
      <c r="Z240" s="2"/>
    </row>
    <row r="241" spans="1:26" s="1" customFormat="1" hidden="1">
      <c r="A241" s="10"/>
      <c r="B241" s="2"/>
      <c r="C241" s="7"/>
      <c r="D241" s="7"/>
      <c r="E241" s="7"/>
      <c r="U241" s="2"/>
      <c r="V241" s="2"/>
      <c r="W241" s="2"/>
      <c r="X241" s="2"/>
      <c r="Y241" s="2"/>
      <c r="Z241" s="2"/>
    </row>
    <row r="242" spans="1:26" s="1" customFormat="1" hidden="1">
      <c r="A242" s="10"/>
      <c r="B242" s="2"/>
      <c r="C242" s="7"/>
      <c r="D242" s="7"/>
      <c r="E242" s="7"/>
      <c r="U242" s="2"/>
      <c r="V242" s="2"/>
      <c r="W242" s="2"/>
      <c r="X242" s="2"/>
      <c r="Y242" s="2"/>
      <c r="Z242" s="2"/>
    </row>
    <row r="243" spans="1:26" s="1" customFormat="1" hidden="1">
      <c r="A243" s="10"/>
      <c r="B243" s="2"/>
      <c r="C243" s="7"/>
      <c r="D243" s="7"/>
      <c r="E243" s="7"/>
      <c r="U243" s="2"/>
      <c r="V243" s="2"/>
      <c r="W243" s="2"/>
      <c r="X243" s="2"/>
      <c r="Y243" s="2"/>
      <c r="Z243" s="2"/>
    </row>
    <row r="244" spans="1:26" s="1" customFormat="1" hidden="1">
      <c r="A244" s="10"/>
      <c r="B244" s="2"/>
      <c r="C244" s="7"/>
      <c r="D244" s="7"/>
      <c r="E244" s="7"/>
      <c r="U244" s="2"/>
      <c r="V244" s="2"/>
      <c r="W244" s="2"/>
      <c r="X244" s="2"/>
      <c r="Y244" s="2"/>
      <c r="Z244" s="2"/>
    </row>
    <row r="245" spans="1:26" s="1" customFormat="1" hidden="1">
      <c r="A245" s="10"/>
      <c r="B245" s="2"/>
      <c r="C245" s="7"/>
      <c r="D245" s="7"/>
      <c r="E245" s="7"/>
      <c r="U245" s="2"/>
      <c r="V245" s="2"/>
      <c r="W245" s="2"/>
      <c r="X245" s="2"/>
      <c r="Y245" s="2"/>
      <c r="Z245" s="2"/>
    </row>
    <row r="246" spans="1:26" s="1" customFormat="1" hidden="1">
      <c r="A246" s="10"/>
      <c r="B246" s="2"/>
      <c r="C246" s="7"/>
      <c r="D246" s="7"/>
      <c r="E246" s="7"/>
      <c r="U246" s="2"/>
      <c r="V246" s="2"/>
      <c r="W246" s="2"/>
      <c r="X246" s="2"/>
      <c r="Y246" s="2"/>
      <c r="Z246" s="2"/>
    </row>
    <row r="247" spans="1:26" s="1" customFormat="1" hidden="1">
      <c r="A247" s="10"/>
      <c r="B247" s="2"/>
      <c r="C247" s="7"/>
      <c r="D247" s="7"/>
      <c r="E247" s="7"/>
      <c r="U247" s="2"/>
      <c r="V247" s="2"/>
      <c r="W247" s="2"/>
      <c r="X247" s="2"/>
      <c r="Y247" s="2"/>
      <c r="Z247" s="2"/>
    </row>
    <row r="248" spans="1:26" s="1" customFormat="1" hidden="1">
      <c r="A248" s="10"/>
      <c r="B248" s="2"/>
      <c r="C248" s="7"/>
      <c r="D248" s="7"/>
      <c r="E248" s="7"/>
      <c r="U248" s="2"/>
      <c r="V248" s="2"/>
      <c r="W248" s="2"/>
      <c r="X248" s="2"/>
      <c r="Y248" s="2"/>
      <c r="Z248" s="2"/>
    </row>
    <row r="249" spans="1:26" s="1" customFormat="1" hidden="1">
      <c r="A249" s="10"/>
      <c r="B249" s="2"/>
      <c r="C249" s="7"/>
      <c r="D249" s="7"/>
      <c r="E249" s="7"/>
      <c r="U249" s="2"/>
      <c r="V249" s="2"/>
      <c r="W249" s="2"/>
      <c r="X249" s="2"/>
      <c r="Y249" s="2"/>
      <c r="Z249" s="2"/>
    </row>
    <row r="250" spans="1:26" s="1" customFormat="1" hidden="1">
      <c r="A250" s="10"/>
      <c r="B250" s="2"/>
      <c r="C250" s="7"/>
      <c r="D250" s="7"/>
      <c r="E250" s="7"/>
      <c r="U250" s="2"/>
      <c r="V250" s="2"/>
      <c r="W250" s="2"/>
      <c r="X250" s="2"/>
      <c r="Y250" s="2"/>
      <c r="Z250" s="2"/>
    </row>
    <row r="251" spans="1:26" s="1" customFormat="1" hidden="1">
      <c r="A251" s="10"/>
      <c r="B251" s="2"/>
      <c r="C251" s="7"/>
      <c r="D251" s="7"/>
      <c r="E251" s="7"/>
      <c r="U251" s="2"/>
      <c r="V251" s="2"/>
      <c r="W251" s="2"/>
      <c r="X251" s="2"/>
      <c r="Y251" s="2"/>
      <c r="Z251" s="2"/>
    </row>
    <row r="252" spans="1:26" s="1" customFormat="1" hidden="1">
      <c r="A252" s="10"/>
      <c r="B252" s="2"/>
      <c r="C252" s="7"/>
      <c r="D252" s="7"/>
      <c r="E252" s="7"/>
      <c r="U252" s="2"/>
      <c r="V252" s="2"/>
      <c r="W252" s="2"/>
      <c r="X252" s="2"/>
      <c r="Y252" s="2"/>
      <c r="Z252" s="2"/>
    </row>
    <row r="253" spans="1:26" s="1" customFormat="1" hidden="1">
      <c r="A253" s="10"/>
      <c r="B253" s="2"/>
      <c r="C253" s="7"/>
      <c r="D253" s="7"/>
      <c r="E253" s="7"/>
      <c r="U253" s="2"/>
      <c r="V253" s="2"/>
      <c r="W253" s="2"/>
      <c r="X253" s="2"/>
      <c r="Y253" s="2"/>
      <c r="Z253" s="2"/>
    </row>
    <row r="254" spans="1:26" s="1" customFormat="1" hidden="1">
      <c r="A254" s="10"/>
      <c r="B254" s="2"/>
      <c r="C254" s="7"/>
      <c r="D254" s="7"/>
      <c r="E254" s="7"/>
      <c r="U254" s="2"/>
      <c r="V254" s="2"/>
      <c r="W254" s="2"/>
      <c r="X254" s="2"/>
      <c r="Y254" s="2"/>
      <c r="Z254" s="2"/>
    </row>
    <row r="255" spans="1:26" s="1" customFormat="1" hidden="1">
      <c r="A255" s="10"/>
      <c r="B255" s="2"/>
      <c r="C255" s="7"/>
      <c r="D255" s="7"/>
      <c r="E255" s="7"/>
      <c r="U255" s="2"/>
      <c r="V255" s="2"/>
      <c r="W255" s="2"/>
      <c r="X255" s="2"/>
      <c r="Y255" s="2"/>
      <c r="Z255" s="2"/>
    </row>
    <row r="256" spans="1:26" s="1" customFormat="1" hidden="1">
      <c r="A256" s="10"/>
      <c r="B256" s="2"/>
      <c r="C256" s="7"/>
      <c r="D256" s="7"/>
      <c r="E256" s="7"/>
      <c r="U256" s="2"/>
      <c r="V256" s="2"/>
      <c r="W256" s="2"/>
      <c r="X256" s="2"/>
      <c r="Y256" s="2"/>
      <c r="Z256" s="2"/>
    </row>
    <row r="257" spans="1:26" s="1" customFormat="1" hidden="1">
      <c r="A257" s="10"/>
      <c r="B257" s="2"/>
      <c r="C257" s="7"/>
      <c r="D257" s="7"/>
      <c r="E257" s="7"/>
      <c r="U257" s="2"/>
      <c r="V257" s="2"/>
      <c r="W257" s="2"/>
      <c r="X257" s="2"/>
      <c r="Y257" s="2"/>
      <c r="Z257" s="2"/>
    </row>
    <row r="258" spans="1:26" s="1" customFormat="1" hidden="1">
      <c r="A258" s="10"/>
      <c r="B258" s="2"/>
      <c r="C258" s="7"/>
      <c r="D258" s="7"/>
      <c r="E258" s="7"/>
      <c r="U258" s="2"/>
      <c r="V258" s="2"/>
      <c r="W258" s="2"/>
      <c r="X258" s="2"/>
      <c r="Y258" s="2"/>
      <c r="Z258" s="2"/>
    </row>
    <row r="259" spans="1:26" s="1" customFormat="1" hidden="1">
      <c r="A259" s="10"/>
      <c r="B259" s="2"/>
      <c r="C259" s="7"/>
      <c r="D259" s="7"/>
      <c r="E259" s="7"/>
      <c r="U259" s="2"/>
      <c r="V259" s="2"/>
      <c r="W259" s="2"/>
      <c r="X259" s="2"/>
      <c r="Y259" s="2"/>
      <c r="Z259" s="2"/>
    </row>
    <row r="260" spans="1:26" s="1" customFormat="1" hidden="1">
      <c r="A260" s="10"/>
      <c r="B260" s="2"/>
      <c r="C260" s="7"/>
      <c r="D260" s="7"/>
      <c r="E260" s="7"/>
      <c r="U260" s="2"/>
      <c r="V260" s="2"/>
      <c r="W260" s="2"/>
      <c r="X260" s="2"/>
      <c r="Y260" s="2"/>
      <c r="Z260" s="2"/>
    </row>
    <row r="261" spans="1:26" s="1" customFormat="1" hidden="1">
      <c r="A261" s="10"/>
      <c r="B261" s="2"/>
      <c r="C261" s="7"/>
      <c r="D261" s="7"/>
      <c r="E261" s="7"/>
      <c r="U261" s="2"/>
      <c r="V261" s="2"/>
      <c r="W261" s="2"/>
      <c r="X261" s="2"/>
      <c r="Y261" s="2"/>
      <c r="Z261" s="2"/>
    </row>
    <row r="262" spans="1:26" s="1" customFormat="1" hidden="1">
      <c r="A262" s="10"/>
      <c r="B262" s="2"/>
      <c r="C262" s="7"/>
      <c r="D262" s="7"/>
      <c r="E262" s="7"/>
      <c r="U262" s="2"/>
      <c r="V262" s="2"/>
      <c r="W262" s="2"/>
      <c r="X262" s="2"/>
      <c r="Y262" s="2"/>
      <c r="Z262" s="2"/>
    </row>
    <row r="263" spans="1:26" s="1" customFormat="1" hidden="1">
      <c r="A263" s="10"/>
      <c r="B263" s="2"/>
      <c r="C263" s="7"/>
      <c r="D263" s="7"/>
      <c r="E263" s="7"/>
      <c r="U263" s="2"/>
      <c r="V263" s="2"/>
      <c r="W263" s="2"/>
      <c r="X263" s="2"/>
      <c r="Y263" s="2"/>
      <c r="Z263" s="2"/>
    </row>
    <row r="264" spans="1:26" s="1" customFormat="1" hidden="1">
      <c r="A264" s="10"/>
      <c r="B264" s="2"/>
      <c r="C264" s="7"/>
      <c r="D264" s="7"/>
      <c r="E264" s="7"/>
      <c r="U264" s="2"/>
      <c r="V264" s="2"/>
      <c r="W264" s="2"/>
      <c r="X264" s="2"/>
      <c r="Y264" s="2"/>
      <c r="Z264" s="2"/>
    </row>
    <row r="265" spans="1:26" s="1" customFormat="1" hidden="1">
      <c r="A265" s="10"/>
      <c r="B265" s="2"/>
      <c r="C265" s="7"/>
      <c r="D265" s="7"/>
      <c r="E265" s="7"/>
      <c r="U265" s="2"/>
      <c r="V265" s="2"/>
      <c r="W265" s="2"/>
      <c r="X265" s="2"/>
      <c r="Y265" s="2"/>
      <c r="Z265" s="2"/>
    </row>
    <row r="266" spans="1:26" s="1" customFormat="1" hidden="1">
      <c r="A266" s="10"/>
      <c r="B266" s="2"/>
      <c r="C266" s="7"/>
      <c r="D266" s="7"/>
      <c r="E266" s="7"/>
      <c r="U266" s="2"/>
      <c r="V266" s="2"/>
      <c r="W266" s="2"/>
      <c r="X266" s="2"/>
      <c r="Y266" s="2"/>
      <c r="Z266" s="2"/>
    </row>
    <row r="267" spans="1:26" s="1" customFormat="1" hidden="1">
      <c r="A267" s="10"/>
      <c r="B267" s="2"/>
      <c r="C267" s="7"/>
      <c r="D267" s="7"/>
      <c r="E267" s="7"/>
      <c r="U267" s="2"/>
      <c r="V267" s="2"/>
      <c r="W267" s="2"/>
      <c r="X267" s="2"/>
      <c r="Y267" s="2"/>
      <c r="Z267" s="2"/>
    </row>
    <row r="268" spans="1:26" s="1" customFormat="1" hidden="1">
      <c r="A268" s="10"/>
      <c r="B268" s="2"/>
      <c r="C268" s="7"/>
      <c r="D268" s="7"/>
      <c r="E268" s="7"/>
      <c r="U268" s="2"/>
      <c r="V268" s="2"/>
      <c r="W268" s="2"/>
      <c r="X268" s="2"/>
      <c r="Y268" s="2"/>
      <c r="Z268" s="2"/>
    </row>
    <row r="269" spans="1:26" s="1" customFormat="1" hidden="1">
      <c r="A269" s="10"/>
      <c r="B269" s="2"/>
      <c r="C269" s="7"/>
      <c r="D269" s="7"/>
      <c r="E269" s="7"/>
      <c r="U269" s="2"/>
      <c r="V269" s="2"/>
      <c r="W269" s="2"/>
      <c r="X269" s="2"/>
      <c r="Y269" s="2"/>
      <c r="Z269" s="2"/>
    </row>
    <row r="270" spans="1:26" s="1" customFormat="1" hidden="1">
      <c r="A270" s="10"/>
      <c r="B270" s="2"/>
      <c r="C270" s="7"/>
      <c r="D270" s="7"/>
      <c r="E270" s="7"/>
      <c r="U270" s="2"/>
      <c r="V270" s="2"/>
      <c r="W270" s="2"/>
      <c r="X270" s="2"/>
      <c r="Y270" s="2"/>
      <c r="Z270" s="2"/>
    </row>
    <row r="271" spans="1:26" s="1" customFormat="1" hidden="1">
      <c r="A271" s="10"/>
      <c r="B271" s="2"/>
      <c r="C271" s="7"/>
      <c r="D271" s="7"/>
      <c r="E271" s="7"/>
      <c r="U271" s="2"/>
      <c r="V271" s="2"/>
      <c r="W271" s="2"/>
      <c r="X271" s="2"/>
      <c r="Y271" s="2"/>
      <c r="Z271" s="2"/>
    </row>
    <row r="272" spans="1:26" s="1" customFormat="1" hidden="1">
      <c r="A272" s="10"/>
      <c r="B272" s="2"/>
      <c r="C272" s="7"/>
      <c r="D272" s="7"/>
      <c r="E272" s="7"/>
      <c r="U272" s="2"/>
      <c r="V272" s="2"/>
      <c r="W272" s="2"/>
      <c r="X272" s="2"/>
      <c r="Y272" s="2"/>
      <c r="Z272" s="2"/>
    </row>
    <row r="273" spans="1:26" s="1" customFormat="1" hidden="1">
      <c r="A273" s="10"/>
      <c r="B273" s="2"/>
      <c r="C273" s="7"/>
      <c r="D273" s="7"/>
      <c r="E273" s="7"/>
      <c r="U273" s="2"/>
      <c r="V273" s="2"/>
      <c r="W273" s="2"/>
      <c r="X273" s="2"/>
      <c r="Y273" s="2"/>
      <c r="Z273" s="2"/>
    </row>
    <row r="274" spans="1:26" s="1" customFormat="1" hidden="1">
      <c r="A274" s="10"/>
      <c r="B274" s="2"/>
      <c r="C274" s="7"/>
      <c r="D274" s="7"/>
      <c r="E274" s="7"/>
      <c r="U274" s="2"/>
      <c r="V274" s="2"/>
      <c r="W274" s="2"/>
      <c r="X274" s="2"/>
      <c r="Y274" s="2"/>
      <c r="Z274" s="2"/>
    </row>
    <row r="275" spans="1:26" s="1" customFormat="1" hidden="1">
      <c r="A275" s="10"/>
      <c r="B275" s="2"/>
      <c r="C275" s="7"/>
      <c r="D275" s="7"/>
      <c r="E275" s="7"/>
      <c r="U275" s="2"/>
      <c r="V275" s="2"/>
      <c r="W275" s="2"/>
      <c r="X275" s="2"/>
      <c r="Y275" s="2"/>
      <c r="Z275" s="2"/>
    </row>
    <row r="276" spans="1:26" s="1" customFormat="1" hidden="1">
      <c r="A276" s="10"/>
      <c r="B276" s="2"/>
      <c r="C276" s="7"/>
      <c r="D276" s="7"/>
      <c r="E276" s="7"/>
      <c r="U276" s="2"/>
      <c r="V276" s="2"/>
      <c r="W276" s="2"/>
      <c r="X276" s="2"/>
      <c r="Y276" s="2"/>
      <c r="Z276" s="2"/>
    </row>
    <row r="277" spans="1:26" s="1" customFormat="1" hidden="1">
      <c r="A277" s="10"/>
      <c r="B277" s="2"/>
      <c r="C277" s="7"/>
      <c r="D277" s="7"/>
      <c r="E277" s="7"/>
      <c r="U277" s="2"/>
      <c r="V277" s="2"/>
      <c r="W277" s="2"/>
      <c r="X277" s="2"/>
      <c r="Y277" s="2"/>
      <c r="Z277" s="2"/>
    </row>
    <row r="278" spans="1:26" s="1" customFormat="1" hidden="1">
      <c r="A278" s="10"/>
      <c r="B278" s="2"/>
      <c r="C278" s="7"/>
      <c r="D278" s="7"/>
      <c r="E278" s="7"/>
      <c r="U278" s="2"/>
      <c r="V278" s="2"/>
      <c r="W278" s="2"/>
      <c r="X278" s="2"/>
      <c r="Y278" s="2"/>
      <c r="Z278" s="2"/>
    </row>
    <row r="279" spans="1:26" s="1" customFormat="1" hidden="1">
      <c r="A279" s="10"/>
      <c r="B279" s="2"/>
      <c r="C279" s="7"/>
      <c r="D279" s="7"/>
      <c r="E279" s="7"/>
      <c r="U279" s="2"/>
      <c r="V279" s="2"/>
      <c r="W279" s="2"/>
      <c r="X279" s="2"/>
      <c r="Y279" s="2"/>
      <c r="Z279" s="2"/>
    </row>
    <row r="280" spans="1:26" s="1" customFormat="1" hidden="1">
      <c r="A280" s="10"/>
      <c r="B280" s="2"/>
      <c r="C280" s="7"/>
      <c r="D280" s="7"/>
      <c r="E280" s="7"/>
      <c r="U280" s="2"/>
      <c r="V280" s="2"/>
      <c r="W280" s="2"/>
      <c r="X280" s="2"/>
      <c r="Y280" s="2"/>
      <c r="Z280" s="2"/>
    </row>
    <row r="281" spans="1:26" s="1" customFormat="1" hidden="1">
      <c r="A281" s="10"/>
      <c r="B281" s="2"/>
      <c r="C281" s="7"/>
      <c r="D281" s="7"/>
      <c r="E281" s="7"/>
      <c r="U281" s="2"/>
      <c r="V281" s="2"/>
      <c r="W281" s="2"/>
      <c r="X281" s="2"/>
      <c r="Y281" s="2"/>
      <c r="Z281" s="2"/>
    </row>
    <row r="282" spans="1:26" s="1" customFormat="1" hidden="1">
      <c r="A282" s="10"/>
      <c r="B282" s="2"/>
      <c r="C282" s="7"/>
      <c r="D282" s="7"/>
      <c r="E282" s="7"/>
      <c r="U282" s="2"/>
      <c r="V282" s="2"/>
      <c r="W282" s="2"/>
      <c r="X282" s="2"/>
      <c r="Y282" s="2"/>
      <c r="Z282" s="2"/>
    </row>
    <row r="283" spans="1:26" s="1" customFormat="1" hidden="1">
      <c r="A283" s="10"/>
      <c r="B283" s="2"/>
      <c r="C283" s="7"/>
      <c r="D283" s="7"/>
      <c r="E283" s="7"/>
      <c r="U283" s="2"/>
      <c r="V283" s="2"/>
      <c r="W283" s="2"/>
      <c r="X283" s="2"/>
      <c r="Y283" s="2"/>
      <c r="Z283" s="2"/>
    </row>
    <row r="284" spans="1:26" s="1" customFormat="1" hidden="1">
      <c r="A284" s="10"/>
      <c r="B284" s="2"/>
      <c r="C284" s="7"/>
      <c r="D284" s="7"/>
      <c r="E284" s="7"/>
      <c r="U284" s="2"/>
      <c r="V284" s="2"/>
      <c r="W284" s="2"/>
      <c r="X284" s="2"/>
      <c r="Y284" s="2"/>
      <c r="Z284" s="2"/>
    </row>
    <row r="285" spans="1:26" s="1" customFormat="1" hidden="1">
      <c r="A285" s="10"/>
      <c r="B285" s="2"/>
      <c r="C285" s="7"/>
      <c r="D285" s="7"/>
      <c r="E285" s="7"/>
      <c r="U285" s="2"/>
      <c r="V285" s="2"/>
      <c r="W285" s="2"/>
      <c r="X285" s="2"/>
      <c r="Y285" s="2"/>
      <c r="Z285" s="2"/>
    </row>
    <row r="286" spans="1:26" s="1" customFormat="1" hidden="1">
      <c r="A286" s="10"/>
      <c r="B286" s="2"/>
      <c r="C286" s="7"/>
      <c r="D286" s="7"/>
      <c r="E286" s="7"/>
      <c r="U286" s="2"/>
      <c r="V286" s="2"/>
      <c r="W286" s="2"/>
      <c r="X286" s="2"/>
      <c r="Y286" s="2"/>
      <c r="Z286" s="2"/>
    </row>
    <row r="287" spans="1:26" s="1" customFormat="1" hidden="1">
      <c r="A287" s="10"/>
      <c r="B287" s="2"/>
      <c r="C287" s="7"/>
      <c r="D287" s="7"/>
      <c r="E287" s="7"/>
      <c r="U287" s="2"/>
      <c r="V287" s="2"/>
      <c r="W287" s="2"/>
      <c r="X287" s="2"/>
      <c r="Y287" s="2"/>
      <c r="Z287" s="2"/>
    </row>
    <row r="288" spans="1:26" s="1" customFormat="1" hidden="1">
      <c r="A288" s="10"/>
      <c r="B288" s="2"/>
      <c r="C288" s="7"/>
      <c r="D288" s="7"/>
      <c r="E288" s="7"/>
      <c r="U288" s="2"/>
      <c r="V288" s="2"/>
      <c r="W288" s="2"/>
      <c r="X288" s="2"/>
      <c r="Y288" s="2"/>
      <c r="Z288" s="2"/>
    </row>
    <row r="289" spans="1:26" s="1" customFormat="1" hidden="1">
      <c r="A289" s="10"/>
      <c r="B289" s="2"/>
      <c r="C289" s="7"/>
      <c r="D289" s="7"/>
      <c r="E289" s="7"/>
      <c r="U289" s="2"/>
      <c r="V289" s="2"/>
      <c r="W289" s="2"/>
      <c r="X289" s="2"/>
      <c r="Y289" s="2"/>
      <c r="Z289" s="2"/>
    </row>
    <row r="290" spans="1:26" s="1" customFormat="1" hidden="1">
      <c r="A290" s="10"/>
      <c r="B290" s="2"/>
      <c r="C290" s="7"/>
      <c r="D290" s="7"/>
      <c r="E290" s="7"/>
      <c r="U290" s="2"/>
      <c r="V290" s="2"/>
      <c r="W290" s="2"/>
      <c r="X290" s="2"/>
      <c r="Y290" s="2"/>
      <c r="Z290" s="2"/>
    </row>
    <row r="291" spans="1:26" s="1" customFormat="1" hidden="1">
      <c r="A291" s="10"/>
      <c r="B291" s="2"/>
      <c r="C291" s="7"/>
      <c r="D291" s="7"/>
      <c r="E291" s="7"/>
      <c r="U291" s="2"/>
      <c r="V291" s="2"/>
      <c r="W291" s="2"/>
      <c r="X291" s="2"/>
      <c r="Y291" s="2"/>
      <c r="Z291" s="2"/>
    </row>
    <row r="292" spans="1:26" s="1" customFormat="1" hidden="1">
      <c r="A292" s="10"/>
      <c r="B292" s="2"/>
      <c r="C292" s="7"/>
      <c r="D292" s="7"/>
      <c r="E292" s="7"/>
      <c r="U292" s="2"/>
      <c r="V292" s="2"/>
      <c r="W292" s="2"/>
      <c r="X292" s="2"/>
      <c r="Y292" s="2"/>
      <c r="Z292" s="2"/>
    </row>
    <row r="293" spans="1:26" s="1" customFormat="1" hidden="1">
      <c r="A293" s="10"/>
      <c r="B293" s="2"/>
      <c r="C293" s="7"/>
      <c r="D293" s="7"/>
      <c r="E293" s="7"/>
      <c r="U293" s="2"/>
      <c r="V293" s="2"/>
      <c r="W293" s="2"/>
      <c r="X293" s="2"/>
      <c r="Y293" s="2"/>
      <c r="Z293" s="2"/>
    </row>
    <row r="294" spans="1:26" s="1" customFormat="1" hidden="1">
      <c r="A294" s="10"/>
      <c r="B294" s="2"/>
      <c r="C294" s="7"/>
      <c r="D294" s="7"/>
      <c r="E294" s="7"/>
      <c r="U294" s="2"/>
      <c r="V294" s="2"/>
      <c r="W294" s="2"/>
      <c r="X294" s="2"/>
      <c r="Y294" s="2"/>
      <c r="Z294" s="2"/>
    </row>
    <row r="295" spans="1:26" s="1" customFormat="1" hidden="1">
      <c r="A295" s="10"/>
      <c r="B295" s="2"/>
      <c r="C295" s="7"/>
      <c r="D295" s="7"/>
      <c r="E295" s="7"/>
      <c r="U295" s="2"/>
      <c r="V295" s="2"/>
      <c r="W295" s="2"/>
      <c r="X295" s="2"/>
      <c r="Y295" s="2"/>
      <c r="Z295" s="2"/>
    </row>
    <row r="296" spans="1:26" s="1" customFormat="1" hidden="1">
      <c r="A296" s="10"/>
      <c r="B296" s="2"/>
      <c r="C296" s="7"/>
      <c r="D296" s="7"/>
      <c r="E296" s="7"/>
      <c r="U296" s="2"/>
      <c r="V296" s="2"/>
      <c r="W296" s="2"/>
      <c r="X296" s="2"/>
      <c r="Y296" s="2"/>
      <c r="Z296" s="2"/>
    </row>
    <row r="297" spans="1:26" s="1" customFormat="1" hidden="1">
      <c r="A297" s="10"/>
      <c r="B297" s="2"/>
      <c r="C297" s="7"/>
      <c r="D297" s="7"/>
      <c r="E297" s="7"/>
      <c r="U297" s="2"/>
      <c r="V297" s="2"/>
      <c r="W297" s="2"/>
      <c r="X297" s="2"/>
      <c r="Y297" s="2"/>
      <c r="Z297" s="2"/>
    </row>
    <row r="298" spans="1:26" s="1" customFormat="1" hidden="1">
      <c r="A298" s="10"/>
      <c r="B298" s="2"/>
      <c r="C298" s="7"/>
      <c r="D298" s="7"/>
      <c r="E298" s="7"/>
      <c r="U298" s="2"/>
      <c r="V298" s="2"/>
      <c r="W298" s="2"/>
      <c r="X298" s="2"/>
      <c r="Y298" s="2"/>
      <c r="Z298" s="2"/>
    </row>
    <row r="299" spans="1:26" s="1" customFormat="1" hidden="1">
      <c r="A299" s="10"/>
      <c r="B299" s="2"/>
      <c r="C299" s="7"/>
      <c r="D299" s="7"/>
      <c r="E299" s="7"/>
      <c r="U299" s="2"/>
      <c r="V299" s="2"/>
      <c r="W299" s="2"/>
      <c r="X299" s="2"/>
      <c r="Y299" s="2"/>
      <c r="Z299" s="2"/>
    </row>
    <row r="300" spans="1:26" s="1" customFormat="1" hidden="1">
      <c r="A300" s="10"/>
      <c r="B300" s="2"/>
      <c r="C300" s="7"/>
      <c r="D300" s="7"/>
      <c r="E300" s="7"/>
      <c r="U300" s="2"/>
      <c r="V300" s="2"/>
      <c r="W300" s="2"/>
      <c r="X300" s="2"/>
      <c r="Y300" s="2"/>
      <c r="Z300" s="2"/>
    </row>
    <row r="301" spans="1:26" s="1" customFormat="1" hidden="1">
      <c r="A301" s="10"/>
      <c r="B301" s="2"/>
      <c r="C301" s="7"/>
      <c r="D301" s="7"/>
      <c r="E301" s="7"/>
      <c r="U301" s="2"/>
      <c r="V301" s="2"/>
      <c r="W301" s="2"/>
      <c r="X301" s="2"/>
      <c r="Y301" s="2"/>
      <c r="Z301" s="2"/>
    </row>
    <row r="302" spans="1:26" s="1" customFormat="1" hidden="1">
      <c r="A302" s="10"/>
      <c r="B302" s="2"/>
      <c r="C302" s="7"/>
      <c r="D302" s="7"/>
      <c r="E302" s="7"/>
      <c r="U302" s="2"/>
      <c r="V302" s="2"/>
      <c r="W302" s="2"/>
      <c r="X302" s="2"/>
      <c r="Y302" s="2"/>
      <c r="Z302" s="2"/>
    </row>
    <row r="303" spans="1:26" s="1" customFormat="1" hidden="1">
      <c r="A303" s="10"/>
      <c r="B303" s="2"/>
      <c r="C303" s="7"/>
      <c r="D303" s="7"/>
      <c r="E303" s="7"/>
      <c r="U303" s="2"/>
      <c r="V303" s="2"/>
      <c r="W303" s="2"/>
      <c r="X303" s="2"/>
      <c r="Y303" s="2"/>
      <c r="Z303" s="2"/>
    </row>
    <row r="304" spans="1:26" s="1" customFormat="1" hidden="1">
      <c r="A304" s="10"/>
      <c r="B304" s="2"/>
      <c r="C304" s="7"/>
      <c r="D304" s="7"/>
      <c r="E304" s="7"/>
      <c r="U304" s="2"/>
      <c r="V304" s="2"/>
      <c r="W304" s="2"/>
      <c r="X304" s="2"/>
      <c r="Y304" s="2"/>
      <c r="Z304" s="2"/>
    </row>
    <row r="305" spans="1:26" s="1" customFormat="1" hidden="1">
      <c r="A305" s="10"/>
      <c r="B305" s="2"/>
      <c r="C305" s="7"/>
      <c r="D305" s="7"/>
      <c r="E305" s="7"/>
      <c r="U305" s="2"/>
      <c r="V305" s="2"/>
      <c r="W305" s="2"/>
      <c r="X305" s="2"/>
      <c r="Y305" s="2"/>
      <c r="Z305" s="2"/>
    </row>
    <row r="306" spans="1:26" s="1" customFormat="1" hidden="1">
      <c r="A306" s="10"/>
      <c r="B306" s="2"/>
      <c r="C306" s="7"/>
      <c r="D306" s="7"/>
      <c r="E306" s="7"/>
      <c r="U306" s="2"/>
      <c r="V306" s="2"/>
      <c r="W306" s="2"/>
      <c r="X306" s="2"/>
      <c r="Y306" s="2"/>
      <c r="Z306" s="2"/>
    </row>
    <row r="307" spans="1:26" s="1" customFormat="1" hidden="1">
      <c r="A307" s="10"/>
      <c r="B307" s="2"/>
      <c r="C307" s="7"/>
      <c r="D307" s="7"/>
      <c r="E307" s="7"/>
      <c r="U307" s="2"/>
      <c r="V307" s="2"/>
      <c r="W307" s="2"/>
      <c r="X307" s="2"/>
      <c r="Y307" s="2"/>
      <c r="Z307" s="2"/>
    </row>
    <row r="308" spans="1:26" s="1" customFormat="1" hidden="1">
      <c r="A308" s="10"/>
      <c r="B308" s="2"/>
      <c r="C308" s="7"/>
      <c r="D308" s="7"/>
      <c r="E308" s="7"/>
      <c r="U308" s="2"/>
      <c r="V308" s="2"/>
      <c r="W308" s="2"/>
      <c r="X308" s="2"/>
      <c r="Y308" s="2"/>
      <c r="Z308" s="2"/>
    </row>
    <row r="309" spans="1:26" s="1" customFormat="1" hidden="1">
      <c r="A309" s="10"/>
      <c r="B309" s="2"/>
      <c r="C309" s="7"/>
      <c r="D309" s="7"/>
      <c r="E309" s="7"/>
      <c r="U309" s="2"/>
      <c r="V309" s="2"/>
      <c r="W309" s="2"/>
      <c r="X309" s="2"/>
      <c r="Y309" s="2"/>
      <c r="Z309" s="2"/>
    </row>
    <row r="310" spans="1:26" s="1" customFormat="1" hidden="1">
      <c r="A310" s="10"/>
      <c r="B310" s="2"/>
      <c r="C310" s="7"/>
      <c r="D310" s="7"/>
      <c r="E310" s="7"/>
      <c r="U310" s="2"/>
      <c r="V310" s="2"/>
      <c r="W310" s="2"/>
      <c r="X310" s="2"/>
      <c r="Y310" s="2"/>
      <c r="Z310" s="2"/>
    </row>
    <row r="311" spans="1:26" s="1" customFormat="1" hidden="1">
      <c r="A311" s="10"/>
      <c r="B311" s="2"/>
      <c r="C311" s="7"/>
      <c r="D311" s="7"/>
      <c r="E311" s="7"/>
      <c r="U311" s="2"/>
      <c r="V311" s="2"/>
      <c r="W311" s="2"/>
      <c r="X311" s="2"/>
      <c r="Y311" s="2"/>
      <c r="Z311" s="2"/>
    </row>
    <row r="312" spans="1:26" s="1" customFormat="1" hidden="1">
      <c r="A312" s="10"/>
      <c r="B312" s="2"/>
      <c r="C312" s="7"/>
      <c r="D312" s="7"/>
      <c r="E312" s="7"/>
      <c r="U312" s="2"/>
      <c r="V312" s="2"/>
      <c r="W312" s="2"/>
      <c r="X312" s="2"/>
      <c r="Y312" s="2"/>
      <c r="Z312" s="2"/>
    </row>
    <row r="313" spans="1:26" s="1" customFormat="1" hidden="1">
      <c r="A313" s="10"/>
      <c r="B313" s="2"/>
      <c r="C313" s="7"/>
      <c r="D313" s="7"/>
      <c r="E313" s="7"/>
      <c r="U313" s="2"/>
      <c r="V313" s="2"/>
      <c r="W313" s="2"/>
      <c r="X313" s="2"/>
      <c r="Y313" s="2"/>
      <c r="Z313" s="2"/>
    </row>
    <row r="314" spans="1:26" s="1" customFormat="1" hidden="1">
      <c r="A314" s="10"/>
      <c r="B314" s="2"/>
      <c r="C314" s="7"/>
      <c r="D314" s="7"/>
      <c r="E314" s="7"/>
      <c r="U314" s="2"/>
      <c r="V314" s="2"/>
      <c r="W314" s="2"/>
      <c r="X314" s="2"/>
      <c r="Y314" s="2"/>
      <c r="Z314" s="2"/>
    </row>
    <row r="315" spans="1:26" s="1" customFormat="1" hidden="1">
      <c r="A315" s="10"/>
      <c r="B315" s="2"/>
      <c r="C315" s="7"/>
      <c r="D315" s="7"/>
      <c r="E315" s="7"/>
      <c r="U315" s="2"/>
      <c r="V315" s="2"/>
      <c r="W315" s="2"/>
      <c r="X315" s="2"/>
      <c r="Y315" s="2"/>
      <c r="Z315" s="2"/>
    </row>
    <row r="316" spans="1:26" s="1" customFormat="1" hidden="1">
      <c r="A316" s="10"/>
      <c r="B316" s="2"/>
      <c r="C316" s="7"/>
      <c r="D316" s="7"/>
      <c r="E316" s="7"/>
      <c r="U316" s="2"/>
      <c r="V316" s="2"/>
      <c r="W316" s="2"/>
      <c r="X316" s="2"/>
      <c r="Y316" s="2"/>
      <c r="Z316" s="2"/>
    </row>
    <row r="317" spans="1:26" s="1" customFormat="1" hidden="1">
      <c r="A317" s="10"/>
      <c r="B317" s="2"/>
      <c r="C317" s="7"/>
      <c r="D317" s="7"/>
      <c r="E317" s="7"/>
      <c r="U317" s="2"/>
      <c r="V317" s="2"/>
      <c r="W317" s="2"/>
      <c r="X317" s="2"/>
      <c r="Y317" s="2"/>
      <c r="Z317" s="2"/>
    </row>
    <row r="318" spans="1:26" s="1" customFormat="1" hidden="1">
      <c r="A318" s="10"/>
      <c r="B318" s="2"/>
      <c r="C318" s="7"/>
      <c r="D318" s="7"/>
      <c r="E318" s="7"/>
      <c r="U318" s="2"/>
      <c r="V318" s="2"/>
      <c r="W318" s="2"/>
      <c r="X318" s="2"/>
      <c r="Y318" s="2"/>
      <c r="Z318" s="2"/>
    </row>
    <row r="319" spans="1:26" s="1" customFormat="1" hidden="1">
      <c r="A319" s="10"/>
      <c r="B319" s="2"/>
      <c r="C319" s="7"/>
      <c r="D319" s="7"/>
      <c r="E319" s="7"/>
      <c r="U319" s="2"/>
      <c r="V319" s="2"/>
      <c r="W319" s="2"/>
      <c r="X319" s="2"/>
      <c r="Y319" s="2"/>
      <c r="Z319" s="2"/>
    </row>
    <row r="320" spans="1:26" s="1" customFormat="1" hidden="1">
      <c r="A320" s="10"/>
      <c r="B320" s="2"/>
      <c r="C320" s="7"/>
      <c r="D320" s="7"/>
      <c r="E320" s="7"/>
      <c r="U320" s="2"/>
      <c r="V320" s="2"/>
      <c r="W320" s="2"/>
      <c r="X320" s="2"/>
      <c r="Y320" s="2"/>
      <c r="Z320" s="2"/>
    </row>
    <row r="321" spans="1:26" s="1" customFormat="1" hidden="1">
      <c r="A321" s="10"/>
      <c r="B321" s="2"/>
      <c r="C321" s="7"/>
      <c r="D321" s="7"/>
      <c r="E321" s="7"/>
      <c r="U321" s="2"/>
      <c r="V321" s="2"/>
      <c r="W321" s="2"/>
      <c r="X321" s="2"/>
      <c r="Y321" s="2"/>
      <c r="Z321" s="2"/>
    </row>
    <row r="322" spans="1:26" s="1" customFormat="1" hidden="1">
      <c r="A322" s="10"/>
      <c r="B322" s="2"/>
      <c r="C322" s="7"/>
      <c r="D322" s="7"/>
      <c r="E322" s="7"/>
      <c r="U322" s="2"/>
      <c r="V322" s="2"/>
      <c r="W322" s="2"/>
      <c r="X322" s="2"/>
      <c r="Y322" s="2"/>
      <c r="Z322" s="2"/>
    </row>
    <row r="323" spans="1:26" s="1" customFormat="1" hidden="1">
      <c r="A323" s="10"/>
      <c r="B323" s="2"/>
      <c r="C323" s="7"/>
      <c r="D323" s="7"/>
      <c r="E323" s="7"/>
      <c r="U323" s="2"/>
      <c r="V323" s="2"/>
      <c r="W323" s="2"/>
      <c r="X323" s="2"/>
      <c r="Y323" s="2"/>
      <c r="Z323" s="2"/>
    </row>
    <row r="324" spans="1:26" s="1" customFormat="1" hidden="1">
      <c r="A324" s="10"/>
      <c r="B324" s="2"/>
      <c r="C324" s="7"/>
      <c r="D324" s="7"/>
      <c r="E324" s="7"/>
      <c r="U324" s="2"/>
      <c r="V324" s="2"/>
      <c r="W324" s="2"/>
      <c r="X324" s="2"/>
      <c r="Y324" s="2"/>
      <c r="Z324" s="2"/>
    </row>
    <row r="325" spans="1:26" s="1" customFormat="1" hidden="1">
      <c r="A325" s="10"/>
      <c r="B325" s="2"/>
      <c r="C325" s="7"/>
      <c r="D325" s="7"/>
      <c r="E325" s="7"/>
      <c r="U325" s="2"/>
      <c r="V325" s="2"/>
      <c r="W325" s="2"/>
      <c r="X325" s="2"/>
      <c r="Y325" s="2"/>
      <c r="Z325" s="2"/>
    </row>
    <row r="326" spans="1:26" s="1" customFormat="1" hidden="1">
      <c r="A326" s="10"/>
      <c r="B326" s="2"/>
      <c r="C326" s="7"/>
      <c r="D326" s="7"/>
      <c r="E326" s="7"/>
      <c r="U326" s="2"/>
      <c r="V326" s="2"/>
      <c r="W326" s="2"/>
      <c r="X326" s="2"/>
      <c r="Y326" s="2"/>
      <c r="Z326" s="2"/>
    </row>
    <row r="327" spans="1:26" s="1" customFormat="1" hidden="1">
      <c r="A327" s="10"/>
      <c r="B327" s="2"/>
      <c r="C327" s="7"/>
      <c r="D327" s="7"/>
      <c r="E327" s="7"/>
      <c r="U327" s="2"/>
      <c r="V327" s="2"/>
      <c r="W327" s="2"/>
      <c r="X327" s="2"/>
      <c r="Y327" s="2"/>
      <c r="Z327" s="2"/>
    </row>
    <row r="328" spans="1:26" s="1" customFormat="1" hidden="1">
      <c r="A328" s="10"/>
      <c r="B328" s="2"/>
      <c r="C328" s="7"/>
      <c r="D328" s="7"/>
      <c r="E328" s="7"/>
      <c r="U328" s="2"/>
      <c r="V328" s="2"/>
      <c r="W328" s="2"/>
      <c r="X328" s="2"/>
      <c r="Y328" s="2"/>
      <c r="Z328" s="2"/>
    </row>
    <row r="329" spans="1:26" s="1" customFormat="1" hidden="1">
      <c r="A329" s="10"/>
      <c r="B329" s="2"/>
      <c r="C329" s="7"/>
      <c r="D329" s="7"/>
      <c r="E329" s="7"/>
      <c r="U329" s="2"/>
      <c r="V329" s="2"/>
      <c r="W329" s="2"/>
      <c r="X329" s="2"/>
      <c r="Y329" s="2"/>
      <c r="Z329" s="2"/>
    </row>
    <row r="330" spans="1:26" s="1" customFormat="1" hidden="1">
      <c r="A330" s="10"/>
      <c r="B330" s="2"/>
      <c r="C330" s="7"/>
      <c r="D330" s="7"/>
      <c r="E330" s="7"/>
      <c r="U330" s="2"/>
      <c r="V330" s="2"/>
      <c r="W330" s="2"/>
      <c r="X330" s="2"/>
      <c r="Y330" s="2"/>
      <c r="Z330" s="2"/>
    </row>
    <row r="331" spans="1:26" s="1" customFormat="1" hidden="1">
      <c r="A331" s="10"/>
      <c r="B331" s="2"/>
      <c r="C331" s="7"/>
      <c r="D331" s="7"/>
      <c r="E331" s="7"/>
      <c r="U331" s="2"/>
      <c r="V331" s="2"/>
      <c r="W331" s="2"/>
      <c r="X331" s="2"/>
      <c r="Y331" s="2"/>
      <c r="Z331" s="2"/>
    </row>
    <row r="332" spans="1:26" s="1" customFormat="1" hidden="1">
      <c r="A332" s="10"/>
      <c r="B332" s="2"/>
      <c r="C332" s="7"/>
      <c r="D332" s="7"/>
      <c r="E332" s="7"/>
      <c r="U332" s="2"/>
      <c r="V332" s="2"/>
      <c r="W332" s="2"/>
      <c r="X332" s="2"/>
      <c r="Y332" s="2"/>
      <c r="Z332" s="2"/>
    </row>
    <row r="333" spans="1:26" s="1" customFormat="1" hidden="1">
      <c r="A333" s="10"/>
      <c r="B333" s="2"/>
      <c r="C333" s="7"/>
      <c r="D333" s="7"/>
      <c r="E333" s="7"/>
      <c r="U333" s="2"/>
      <c r="V333" s="2"/>
      <c r="W333" s="2"/>
      <c r="X333" s="2"/>
      <c r="Y333" s="2"/>
      <c r="Z333" s="2"/>
    </row>
    <row r="334" spans="1:26" s="1" customFormat="1" hidden="1">
      <c r="A334" s="10"/>
      <c r="B334" s="2"/>
      <c r="C334" s="7"/>
      <c r="D334" s="7"/>
      <c r="E334" s="7"/>
      <c r="U334" s="2"/>
      <c r="V334" s="2"/>
      <c r="W334" s="2"/>
      <c r="X334" s="2"/>
      <c r="Y334" s="2"/>
      <c r="Z334" s="2"/>
    </row>
    <row r="335" spans="1:26" s="1" customFormat="1" hidden="1">
      <c r="A335" s="10"/>
      <c r="B335" s="2"/>
      <c r="C335" s="7"/>
      <c r="D335" s="7"/>
      <c r="E335" s="7"/>
      <c r="U335" s="2"/>
      <c r="V335" s="2"/>
      <c r="W335" s="2"/>
      <c r="X335" s="2"/>
      <c r="Y335" s="2"/>
      <c r="Z335" s="2"/>
    </row>
    <row r="336" spans="1:26" s="1" customFormat="1" hidden="1">
      <c r="A336" s="10"/>
      <c r="B336" s="2"/>
      <c r="C336" s="7"/>
      <c r="D336" s="7"/>
      <c r="E336" s="7"/>
      <c r="U336" s="2"/>
      <c r="V336" s="2"/>
      <c r="W336" s="2"/>
      <c r="X336" s="2"/>
      <c r="Y336" s="2"/>
      <c r="Z336" s="2"/>
    </row>
    <row r="337" spans="1:32" s="1" customFormat="1" hidden="1">
      <c r="A337" s="10"/>
      <c r="B337" s="2"/>
      <c r="C337" s="7"/>
      <c r="D337" s="7"/>
      <c r="E337" s="7"/>
      <c r="U337" s="2"/>
      <c r="V337" s="2"/>
      <c r="W337" s="2"/>
      <c r="X337" s="2"/>
      <c r="Y337" s="2"/>
      <c r="Z337" s="2"/>
    </row>
    <row r="338" spans="1:32" s="1" customFormat="1" hidden="1">
      <c r="A338" s="10"/>
      <c r="B338" s="2"/>
      <c r="C338" s="7"/>
      <c r="D338" s="7"/>
      <c r="E338" s="7"/>
      <c r="U338" s="2"/>
      <c r="V338" s="2"/>
      <c r="W338" s="2"/>
      <c r="X338" s="2"/>
      <c r="Y338" s="2"/>
      <c r="Z338" s="2"/>
      <c r="AA338" s="2"/>
      <c r="AB338" s="2"/>
      <c r="AC338" s="2"/>
      <c r="AD338" s="2"/>
      <c r="AE338" s="2"/>
      <c r="AF338" s="2"/>
    </row>
    <row r="339" spans="1:32" s="1" customFormat="1" hidden="1">
      <c r="A339" s="10"/>
      <c r="B339" s="2"/>
      <c r="C339" s="7"/>
      <c r="D339" s="7"/>
      <c r="E339" s="7"/>
      <c r="U339" s="2"/>
      <c r="V339" s="2"/>
      <c r="W339" s="2"/>
      <c r="X339" s="2"/>
      <c r="Y339" s="2"/>
      <c r="Z339" s="2"/>
      <c r="AA339" s="2"/>
      <c r="AB339" s="2"/>
      <c r="AC339" s="2"/>
      <c r="AD339" s="2"/>
      <c r="AE339" s="2"/>
      <c r="AF339" s="2"/>
    </row>
    <row r="340" spans="1:32" s="1" customFormat="1" hidden="1">
      <c r="A340" s="10"/>
      <c r="B340" s="2"/>
      <c r="C340" s="7"/>
      <c r="D340" s="7"/>
      <c r="E340" s="7"/>
      <c r="U340" s="2"/>
      <c r="V340" s="2"/>
      <c r="W340" s="2"/>
      <c r="X340" s="2"/>
      <c r="Y340" s="2"/>
      <c r="Z340" s="2"/>
      <c r="AA340" s="2"/>
      <c r="AB340" s="2"/>
      <c r="AC340" s="2"/>
      <c r="AD340" s="2"/>
      <c r="AE340" s="2"/>
      <c r="AF340" s="2"/>
    </row>
    <row r="341" spans="1:32" s="1" customFormat="1" hidden="1">
      <c r="A341" s="10"/>
      <c r="B341" s="2"/>
      <c r="C341" s="7"/>
      <c r="D341" s="7"/>
      <c r="E341" s="7"/>
      <c r="U341" s="2"/>
      <c r="V341" s="2"/>
      <c r="W341" s="2"/>
      <c r="X341" s="2"/>
      <c r="Y341" s="2"/>
      <c r="Z341" s="2"/>
      <c r="AA341" s="2"/>
      <c r="AB341" s="2"/>
      <c r="AC341" s="2"/>
      <c r="AD341" s="2"/>
      <c r="AE341" s="2"/>
      <c r="AF341" s="2"/>
    </row>
    <row r="342" spans="1:32" s="1" customFormat="1" hidden="1">
      <c r="A342" s="10"/>
      <c r="B342" s="2"/>
      <c r="C342" s="7"/>
      <c r="D342" s="7"/>
      <c r="E342" s="7"/>
      <c r="U342" s="2"/>
      <c r="V342" s="2"/>
      <c r="W342" s="2"/>
      <c r="X342" s="2"/>
      <c r="Y342" s="2"/>
      <c r="Z342" s="2"/>
      <c r="AA342" s="2"/>
      <c r="AB342" s="2"/>
      <c r="AC342" s="2"/>
      <c r="AD342" s="2"/>
      <c r="AE342" s="2"/>
      <c r="AF342" s="2"/>
    </row>
    <row r="343" spans="1:32" s="1" customFormat="1" hidden="1">
      <c r="A343" s="10"/>
      <c r="B343" s="2"/>
      <c r="C343" s="7"/>
      <c r="D343" s="7"/>
      <c r="E343" s="7"/>
      <c r="U343" s="2"/>
      <c r="V343" s="2"/>
      <c r="W343" s="2"/>
      <c r="X343" s="2"/>
      <c r="Y343" s="2"/>
      <c r="Z343" s="2"/>
      <c r="AA343" s="2"/>
      <c r="AB343" s="2"/>
      <c r="AC343" s="2"/>
      <c r="AD343" s="2"/>
      <c r="AE343" s="2"/>
      <c r="AF343" s="2"/>
    </row>
    <row r="344" spans="1:32" s="1" customFormat="1" hidden="1">
      <c r="A344" s="10"/>
      <c r="B344" s="2"/>
      <c r="C344" s="7"/>
      <c r="D344" s="7"/>
      <c r="E344" s="7"/>
      <c r="U344" s="2"/>
      <c r="V344" s="2"/>
      <c r="W344" s="2"/>
      <c r="X344" s="2"/>
      <c r="Y344" s="2"/>
      <c r="Z344" s="2"/>
      <c r="AA344" s="2"/>
      <c r="AB344" s="2"/>
      <c r="AC344" s="2"/>
      <c r="AD344" s="2"/>
      <c r="AE344" s="2"/>
      <c r="AF344" s="2"/>
    </row>
    <row r="345" spans="1:32" s="1" customFormat="1" hidden="1">
      <c r="A345" s="10"/>
      <c r="B345" s="2"/>
      <c r="C345" s="7"/>
      <c r="D345" s="7"/>
      <c r="E345" s="7"/>
      <c r="U345" s="2"/>
      <c r="V345" s="2"/>
      <c r="W345" s="2"/>
      <c r="X345" s="2"/>
      <c r="Y345" s="2"/>
      <c r="Z345" s="2"/>
      <c r="AA345" s="2"/>
      <c r="AB345" s="2"/>
      <c r="AC345" s="2"/>
      <c r="AD345" s="2"/>
      <c r="AE345" s="2"/>
      <c r="AF345" s="2"/>
    </row>
    <row r="346" spans="1:32" s="1" customFormat="1" hidden="1">
      <c r="A346" s="10"/>
      <c r="B346" s="2"/>
      <c r="C346" s="7"/>
      <c r="D346" s="7"/>
      <c r="E346" s="7"/>
      <c r="U346" s="2"/>
      <c r="V346" s="2"/>
      <c r="W346" s="2"/>
      <c r="X346" s="2"/>
      <c r="Y346" s="2"/>
      <c r="Z346" s="2"/>
      <c r="AA346" s="2"/>
      <c r="AB346" s="2"/>
      <c r="AC346" s="2"/>
      <c r="AD346" s="2"/>
      <c r="AE346" s="2"/>
      <c r="AF346" s="2"/>
    </row>
    <row r="347" spans="1:32" s="1" customFormat="1" hidden="1">
      <c r="A347" s="10"/>
      <c r="B347" s="2"/>
      <c r="C347" s="7"/>
      <c r="D347" s="7"/>
      <c r="E347" s="7"/>
      <c r="U347" s="2"/>
      <c r="V347" s="2"/>
      <c r="W347" s="2"/>
      <c r="X347" s="2"/>
      <c r="Y347" s="2"/>
      <c r="Z347" s="2"/>
      <c r="AA347" s="2"/>
      <c r="AB347" s="2"/>
      <c r="AC347" s="2"/>
      <c r="AD347" s="2"/>
      <c r="AE347" s="2"/>
      <c r="AF347" s="2"/>
    </row>
  </sheetData>
  <sheetProtection sheet="1" objects="1" scenarios="1"/>
  <protectedRanges>
    <protectedRange sqref="O3:R53 A3:C53 E3:M53 D13:D53 D3:D11" name="UserEdit_231"/>
  </protectedRanges>
  <mergeCells count="8">
    <mergeCell ref="T55:U55"/>
    <mergeCell ref="V54:W54"/>
    <mergeCell ref="V55:W55"/>
    <mergeCell ref="A1:E1"/>
    <mergeCell ref="F1:N1"/>
    <mergeCell ref="O1:S1"/>
    <mergeCell ref="U1:W1"/>
    <mergeCell ref="T54:U54"/>
  </mergeCells>
  <conditionalFormatting sqref="B3:B53">
    <cfRule type="expression" dxfId="207" priority="14">
      <formula>ISNUMBER(A3)</formula>
    </cfRule>
  </conditionalFormatting>
  <conditionalFormatting sqref="B3:C53">
    <cfRule type="expression" dxfId="206" priority="9">
      <formula>ISTEXT(B3)</formula>
    </cfRule>
  </conditionalFormatting>
  <conditionalFormatting sqref="C3:C53">
    <cfRule type="expression" dxfId="205" priority="10">
      <formula>ISNUMBER(A3)</formula>
    </cfRule>
  </conditionalFormatting>
  <conditionalFormatting sqref="D3:D11 D13:D53">
    <cfRule type="expression" dxfId="204" priority="7">
      <formula>ISTEXT(D3)</formula>
    </cfRule>
    <cfRule type="expression" dxfId="203" priority="8">
      <formula>ISNUMBER(A3)</formula>
    </cfRule>
  </conditionalFormatting>
  <conditionalFormatting sqref="E3:E53">
    <cfRule type="expression" dxfId="202" priority="5">
      <formula>ISTEXT(E3)</formula>
    </cfRule>
    <cfRule type="expression" dxfId="201" priority="6">
      <formula>ISNUMBER(A3)</formula>
    </cfRule>
  </conditionalFormatting>
  <conditionalFormatting sqref="F3:F53">
    <cfRule type="expression" dxfId="200" priority="20">
      <formula>E3="Invertebrate"</formula>
    </cfRule>
    <cfRule type="expression" dxfId="199" priority="21">
      <formula>E3="Vertebrate"</formula>
    </cfRule>
  </conditionalFormatting>
  <conditionalFormatting sqref="F3:M53">
    <cfRule type="expression" dxfId="198" priority="19">
      <formula>ISNUMBER(F3)</formula>
    </cfRule>
  </conditionalFormatting>
  <conditionalFormatting sqref="G3:G53">
    <cfRule type="expression" dxfId="197" priority="49">
      <formula>E3="Invertebrate"</formula>
    </cfRule>
    <cfRule type="expression" dxfId="196" priority="50">
      <formula>E3="Vertebrate"</formula>
    </cfRule>
  </conditionalFormatting>
  <conditionalFormatting sqref="H3:H53">
    <cfRule type="expression" dxfId="195" priority="46">
      <formula>E3="Invertebrate"</formula>
    </cfRule>
    <cfRule type="expression" dxfId="194" priority="47">
      <formula>E3="Vertebrate"</formula>
    </cfRule>
  </conditionalFormatting>
  <conditionalFormatting sqref="I3:I53">
    <cfRule type="expression" dxfId="193" priority="43">
      <formula>E3="Vertebrate"</formula>
    </cfRule>
    <cfRule type="expression" dxfId="192" priority="44">
      <formula>E3="Invertebrate"</formula>
    </cfRule>
  </conditionalFormatting>
  <conditionalFormatting sqref="J3:J53">
    <cfRule type="expression" dxfId="191" priority="40">
      <formula>E3="Vertebrate"</formula>
    </cfRule>
    <cfRule type="expression" dxfId="190" priority="41">
      <formula>E3="Invertebrate"</formula>
    </cfRule>
  </conditionalFormatting>
  <conditionalFormatting sqref="K3:K53">
    <cfRule type="expression" dxfId="189" priority="37">
      <formula>E3="Invertebrate"</formula>
    </cfRule>
    <cfRule type="expression" dxfId="188" priority="38">
      <formula>E3="Vertebrate"</formula>
    </cfRule>
  </conditionalFormatting>
  <conditionalFormatting sqref="L3:L53">
    <cfRule type="expression" dxfId="187" priority="35">
      <formula>E3="Vertebrate"</formula>
    </cfRule>
    <cfRule type="expression" dxfId="186" priority="34">
      <formula>E3="Invertebrate"</formula>
    </cfRule>
  </conditionalFormatting>
  <conditionalFormatting sqref="M3:M53">
    <cfRule type="expression" dxfId="185" priority="31">
      <formula>E3="Vertebrate"</formula>
    </cfRule>
    <cfRule type="expression" dxfId="184" priority="32">
      <formula>E3="Invertebrate"</formula>
    </cfRule>
  </conditionalFormatting>
  <conditionalFormatting sqref="O3:O53">
    <cfRule type="expression" dxfId="183" priority="29">
      <formula>ISTEXT(E3)</formula>
    </cfRule>
  </conditionalFormatting>
  <conditionalFormatting sqref="O3:R53">
    <cfRule type="expression" dxfId="182" priority="22">
      <formula>ISNUMBER(O3)</formula>
    </cfRule>
  </conditionalFormatting>
  <conditionalFormatting sqref="P3:P53">
    <cfRule type="expression" dxfId="181" priority="27">
      <formula>ISTEXT(E3)</formula>
    </cfRule>
  </conditionalFormatting>
  <conditionalFormatting sqref="Q3:Q53">
    <cfRule type="expression" dxfId="180" priority="25">
      <formula>ISTEXT(E3)</formula>
    </cfRule>
  </conditionalFormatting>
  <conditionalFormatting sqref="R3:R53">
    <cfRule type="expression" dxfId="179" priority="23">
      <formula>ISTEXT(E3)</formula>
    </cfRule>
  </conditionalFormatting>
  <conditionalFormatting sqref="V3:V53">
    <cfRule type="cellIs" dxfId="178" priority="54" stopIfTrue="1" operator="equal">
      <formula>"HIGH"</formula>
    </cfRule>
    <cfRule type="cellIs" dxfId="177" priority="55" stopIfTrue="1" operator="equal">
      <formula>"MED"</formula>
    </cfRule>
    <cfRule type="cellIs" dxfId="176" priority="56" stopIfTrue="1" operator="equal">
      <formula>"LOW"</formula>
    </cfRule>
  </conditionalFormatting>
  <conditionalFormatting sqref="V54">
    <cfRule type="containsText" dxfId="175" priority="1" operator="containsText" text="FAIL">
      <formula>NOT(ISERROR(SEARCH("FAIL",V54)))</formula>
    </cfRule>
  </conditionalFormatting>
  <conditionalFormatting sqref="V55">
    <cfRule type="containsText" dxfId="174" priority="3" operator="containsText" text="Unconditional pass">
      <formula>NOT(ISERROR(SEARCH("Unconditional pass",V55)))</formula>
    </cfRule>
  </conditionalFormatting>
  <conditionalFormatting sqref="V55:W55">
    <cfRule type="containsText" dxfId="172" priority="2" operator="containsText" text="Fail">
      <formula>NOT(ISERROR(SEARCH("Fail",V55)))</formula>
    </cfRule>
  </conditionalFormatting>
  <conditionalFormatting sqref="W3:W53">
    <cfRule type="cellIs" dxfId="171" priority="57" stopIfTrue="1" operator="equal">
      <formula>"&lt;60"</formula>
    </cfRule>
    <cfRule type="cellIs" dxfId="170" priority="58" stopIfTrue="1" operator="equal">
      <formula>"60-79"</formula>
    </cfRule>
    <cfRule type="cellIs" dxfId="169" priority="59" stopIfTrue="1" operator="equal">
      <formula>"≥80"</formula>
    </cfRule>
  </conditionalFormatting>
  <dataValidations count="4">
    <dataValidation type="list" allowBlank="1" showInputMessage="1" showErrorMessage="1" sqref="A54:A76" xr:uid="{00000000-0002-0000-0400-000000000000}">
      <formula1>ScoringElement</formula1>
    </dataValidation>
    <dataValidation type="list" allowBlank="1" showInputMessage="1" showErrorMessage="1" sqref="E3:E140" xr:uid="{00000000-0002-0000-0400-000001000000}">
      <formula1>SpeciesType</formula1>
    </dataValidation>
    <dataValidation type="list" allowBlank="1" showInputMessage="1" showErrorMessage="1" sqref="A3:A53" xr:uid="{00000000-0002-0000-0400-000002000000}">
      <formula1>scoringel</formula1>
    </dataValidation>
    <dataValidation type="whole" allowBlank="1" showInputMessage="1" showErrorMessage="1" errorTitle="Error" error="Scores must be between 1 and 3" sqref="F3:M53 O3:R53" xr:uid="{00000000-0002-0000-0400-000003000000}">
      <formula1>1</formula1>
      <formula2>3</formula2>
    </dataValidation>
  </dataValidations>
  <pageMargins left="0.75" right="0.75" top="1" bottom="1" header="0.5" footer="0.5"/>
  <pageSetup paperSize="9" scale="51"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4" operator="containsText" id="{921AC99D-C003-4599-A8C6-14A419EC6FCB}">
            <xm:f>NOT(ISERROR(SEARCH("Pass with condition",V55)))</xm:f>
            <xm:f>"Pass with condition"</xm:f>
            <x14:dxf>
              <fill>
                <patternFill>
                  <bgColor rgb="FFFFFF00"/>
                </patternFill>
              </fill>
            </x14:dxf>
          </x14:cfRule>
          <xm:sqref>V55</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664FB-073E-43BC-934A-41410C8F1CF6}">
  <dimension ref="A1:AC347"/>
  <sheetViews>
    <sheetView zoomScaleNormal="100" workbookViewId="0">
      <selection sqref="A1:D1"/>
    </sheetView>
  </sheetViews>
  <sheetFormatPr defaultColWidth="0" defaultRowHeight="10" zeroHeight="1"/>
  <cols>
    <col min="1" max="1" width="8.453125" style="10" customWidth="1"/>
    <col min="2" max="2" width="11.1796875" style="2" customWidth="1"/>
    <col min="3" max="3" width="12" style="7" customWidth="1"/>
    <col min="4" max="4" width="12.26953125" style="7" customWidth="1"/>
    <col min="5" max="7" width="5.54296875" style="1" customWidth="1"/>
    <col min="8" max="8" width="6.453125" style="1" customWidth="1"/>
    <col min="9" max="14" width="5.54296875" style="1" customWidth="1"/>
    <col min="15" max="15" width="5.54296875" style="2" customWidth="1"/>
    <col min="16" max="17" width="7.54296875" style="2" customWidth="1"/>
    <col min="18" max="18" width="2.54296875" style="2" customWidth="1"/>
    <col min="19" max="19" width="11.453125" style="2" hidden="1" customWidth="1"/>
    <col min="20" max="16384" width="9.1796875" style="2" hidden="1"/>
  </cols>
  <sheetData>
    <row r="1" spans="1:26" ht="12.5">
      <c r="A1" s="222"/>
      <c r="B1" s="220"/>
      <c r="C1" s="220"/>
      <c r="D1" s="221"/>
      <c r="E1" s="219" t="s">
        <v>15</v>
      </c>
      <c r="F1" s="220"/>
      <c r="G1" s="220"/>
      <c r="H1" s="221"/>
      <c r="I1" s="215" t="s">
        <v>16</v>
      </c>
      <c r="J1" s="215"/>
      <c r="K1" s="215"/>
      <c r="L1" s="215"/>
      <c r="M1" s="215"/>
      <c r="N1" s="6"/>
      <c r="O1" s="216"/>
      <c r="P1" s="217"/>
      <c r="Q1" s="218"/>
    </row>
    <row r="2" spans="1:26" ht="120" customHeight="1">
      <c r="A2" s="108" t="s">
        <v>26</v>
      </c>
      <c r="B2" s="95" t="s">
        <v>23</v>
      </c>
      <c r="C2" s="95" t="s">
        <v>24</v>
      </c>
      <c r="D2" s="95" t="s">
        <v>25</v>
      </c>
      <c r="E2" s="89" t="s">
        <v>129</v>
      </c>
      <c r="F2" s="89" t="s">
        <v>130</v>
      </c>
      <c r="G2" s="89" t="s">
        <v>2</v>
      </c>
      <c r="H2" s="90" t="s">
        <v>6</v>
      </c>
      <c r="I2" s="97" t="s">
        <v>7</v>
      </c>
      <c r="J2" s="91" t="s">
        <v>8</v>
      </c>
      <c r="K2" s="91" t="s">
        <v>9</v>
      </c>
      <c r="L2" s="99" t="s">
        <v>10</v>
      </c>
      <c r="M2" s="92" t="s">
        <v>11</v>
      </c>
      <c r="N2" s="93" t="s">
        <v>12</v>
      </c>
      <c r="O2" s="110" t="s">
        <v>91</v>
      </c>
      <c r="P2" s="111" t="s">
        <v>13</v>
      </c>
      <c r="Q2" s="114" t="s">
        <v>14</v>
      </c>
      <c r="T2" s="14"/>
      <c r="U2" s="14" t="s">
        <v>43</v>
      </c>
      <c r="V2" s="14" t="s">
        <v>42</v>
      </c>
      <c r="W2" s="14">
        <v>1</v>
      </c>
      <c r="X2" s="14">
        <v>2</v>
      </c>
      <c r="Y2" s="14">
        <v>3</v>
      </c>
      <c r="Z2" s="14">
        <v>4</v>
      </c>
    </row>
    <row r="3" spans="1:26" ht="9.75" customHeight="1">
      <c r="A3" s="135"/>
      <c r="C3" s="2"/>
      <c r="D3" s="2"/>
      <c r="E3" s="72"/>
      <c r="F3" s="72"/>
      <c r="G3" s="72"/>
      <c r="H3" s="98" t="str">
        <f>IF(COUNT(E3:G3)&gt;2,AVERAGE(E3:G3),"")</f>
        <v/>
      </c>
      <c r="I3" s="72"/>
      <c r="J3" s="72"/>
      <c r="K3" s="72"/>
      <c r="L3" s="72"/>
      <c r="M3" s="100" t="str">
        <f>IF(COUNT(I3:L3)&gt;3,((I3*J3*K3*L3)-1)/40+1,"")</f>
        <v/>
      </c>
      <c r="N3" s="102" t="str">
        <f>IFERROR(IF(M3="","",((H3^2+M3^2)^0.5)),"")</f>
        <v/>
      </c>
      <c r="O3" s="48" t="str">
        <f t="shared" ref="O3:O34" si="0">IF(ISBLANK(A3),"",IFERROR(ROUND(IF(N3="","",-11.965*N3^2+32.28*N3+78.259),0),""))</f>
        <v/>
      </c>
      <c r="P3" s="1" t="str">
        <f>IF(O3="","",IF(O3&lt;60,"High",IF(O3&gt;=80,"Low","Med")))</f>
        <v/>
      </c>
      <c r="Q3" s="49" t="str">
        <f>IF(O3="","",IF(O3&lt;60,"&lt;60", IF(O3&gt;=80, "≥80", "60-79")))</f>
        <v/>
      </c>
      <c r="S3" s="4"/>
      <c r="T3" s="36" t="str">
        <f>O3</f>
        <v/>
      </c>
      <c r="U3" s="14" t="str">
        <f>IF(T3="","",ROUND(T3,0))</f>
        <v/>
      </c>
      <c r="V3" s="14" t="str">
        <f>IF(U3="","",IF(U3&lt;70,1,IF(U3&lt;80,2,IF(U3&lt;90,3,4))))</f>
        <v/>
      </c>
      <c r="W3" s="37" t="str">
        <f>IF(V3="","",IF($V3=W$2,"1","0"))</f>
        <v/>
      </c>
      <c r="X3" s="37" t="str">
        <f>IF(W3="","",IF($V3=X$2,"1","0"))</f>
        <v/>
      </c>
      <c r="Y3" s="37" t="str">
        <f>IF(X3="","",IF($V3=Y$2,"1","0"))</f>
        <v/>
      </c>
      <c r="Z3" s="37" t="str">
        <f>IF(Y3="","",IF($V3=Z$2,"1","0"))</f>
        <v/>
      </c>
    </row>
    <row r="4" spans="1:26" ht="9.75" customHeight="1">
      <c r="A4" s="135"/>
      <c r="C4" s="2"/>
      <c r="D4" s="2"/>
      <c r="E4" s="72"/>
      <c r="F4" s="72"/>
      <c r="G4" s="72"/>
      <c r="H4" s="98" t="str">
        <f t="shared" ref="H4:H53" si="1">IF(COUNT(E4:G4)&gt;2,AVERAGE(E4:G4),"")</f>
        <v/>
      </c>
      <c r="I4" s="72"/>
      <c r="J4" s="72"/>
      <c r="K4" s="72"/>
      <c r="L4" s="72"/>
      <c r="M4" s="100" t="str">
        <f t="shared" ref="M4:M53" si="2">IF(COUNT(I4:L4)&gt;3,((I4*J4*K4*L4)-1)/40+1,"")</f>
        <v/>
      </c>
      <c r="N4" s="102" t="str">
        <f t="shared" ref="N4:N53" si="3">IFERROR(IF(M4="","",((H4^2+M4^2)^0.5)),"")</f>
        <v/>
      </c>
      <c r="O4" s="48" t="str">
        <f t="shared" si="0"/>
        <v/>
      </c>
      <c r="P4" s="1" t="str">
        <f t="shared" ref="P4:P53" si="4">IF(O4="","",IF(O4&lt;60,"High",IF(O4&gt;=80,"Low","Med")))</f>
        <v/>
      </c>
      <c r="Q4" s="49" t="str">
        <f t="shared" ref="Q4:Q53" si="5">IF(O4="","",IF(O4&lt;60,"&lt;60", IF(O4&gt;=80, "≥80", "60-79")))</f>
        <v/>
      </c>
      <c r="R4" s="3"/>
      <c r="S4" s="3"/>
      <c r="T4" s="36" t="str">
        <f t="shared" ref="T4:T53" si="6">O4</f>
        <v/>
      </c>
      <c r="U4" s="14" t="str">
        <f t="shared" ref="U4:U53" si="7">IF(T4="","",ROUND(T4,0))</f>
        <v/>
      </c>
      <c r="V4" s="14" t="str">
        <f t="shared" ref="V4:V53" si="8">IF(U4="","",IF(U4="","",IF(U4&lt;70,1,IF(U4&lt;80,2,IF(U4&lt;90,3,4)))))</f>
        <v/>
      </c>
      <c r="W4" s="37" t="str">
        <f t="shared" ref="W4:Z30" si="9">IF(V4="","",IF($V4=W$2,"1","0"))</f>
        <v/>
      </c>
      <c r="X4" s="37" t="str">
        <f t="shared" si="9"/>
        <v/>
      </c>
      <c r="Y4" s="37" t="str">
        <f t="shared" si="9"/>
        <v/>
      </c>
      <c r="Z4" s="37" t="str">
        <f t="shared" si="9"/>
        <v/>
      </c>
    </row>
    <row r="5" spans="1:26" ht="9.75" customHeight="1">
      <c r="A5" s="135"/>
      <c r="C5" s="2"/>
      <c r="D5" s="2"/>
      <c r="E5" s="72"/>
      <c r="F5" s="72"/>
      <c r="G5" s="72"/>
      <c r="H5" s="98" t="str">
        <f t="shared" si="1"/>
        <v/>
      </c>
      <c r="I5" s="72"/>
      <c r="J5" s="72"/>
      <c r="K5" s="72"/>
      <c r="L5" s="72"/>
      <c r="M5" s="100" t="str">
        <f t="shared" si="2"/>
        <v/>
      </c>
      <c r="N5" s="102" t="str">
        <f t="shared" si="3"/>
        <v/>
      </c>
      <c r="O5" s="48" t="str">
        <f t="shared" si="0"/>
        <v/>
      </c>
      <c r="P5" s="1" t="str">
        <f t="shared" si="4"/>
        <v/>
      </c>
      <c r="Q5" s="49" t="str">
        <f t="shared" si="5"/>
        <v/>
      </c>
      <c r="R5" s="3"/>
      <c r="S5" s="3"/>
      <c r="T5" s="36" t="str">
        <f t="shared" si="6"/>
        <v/>
      </c>
      <c r="U5" s="14" t="str">
        <f t="shared" si="7"/>
        <v/>
      </c>
      <c r="V5" s="14" t="str">
        <f t="shared" si="8"/>
        <v/>
      </c>
      <c r="W5" s="14" t="str">
        <f t="shared" si="9"/>
        <v/>
      </c>
      <c r="X5" s="14" t="str">
        <f t="shared" si="9"/>
        <v/>
      </c>
      <c r="Y5" s="14" t="str">
        <f t="shared" si="9"/>
        <v/>
      </c>
      <c r="Z5" s="14" t="str">
        <f t="shared" si="9"/>
        <v/>
      </c>
    </row>
    <row r="6" spans="1:26" ht="9.75" customHeight="1">
      <c r="A6" s="135"/>
      <c r="C6" s="2"/>
      <c r="D6" s="2"/>
      <c r="E6" s="72"/>
      <c r="F6" s="72"/>
      <c r="G6" s="72"/>
      <c r="H6" s="98" t="str">
        <f t="shared" si="1"/>
        <v/>
      </c>
      <c r="I6" s="72"/>
      <c r="J6" s="72"/>
      <c r="K6" s="72"/>
      <c r="L6" s="72"/>
      <c r="M6" s="100" t="str">
        <f t="shared" si="2"/>
        <v/>
      </c>
      <c r="N6" s="102" t="str">
        <f t="shared" si="3"/>
        <v/>
      </c>
      <c r="O6" s="48" t="str">
        <f t="shared" si="0"/>
        <v/>
      </c>
      <c r="P6" s="1" t="str">
        <f t="shared" si="4"/>
        <v/>
      </c>
      <c r="Q6" s="49" t="str">
        <f t="shared" si="5"/>
        <v/>
      </c>
      <c r="R6" s="3"/>
      <c r="S6" s="3"/>
      <c r="T6" s="36" t="str">
        <f t="shared" si="6"/>
        <v/>
      </c>
      <c r="U6" s="14" t="str">
        <f t="shared" si="7"/>
        <v/>
      </c>
      <c r="V6" s="14" t="str">
        <f t="shared" si="8"/>
        <v/>
      </c>
      <c r="W6" s="14" t="str">
        <f t="shared" si="9"/>
        <v/>
      </c>
      <c r="X6" s="14" t="str">
        <f t="shared" si="9"/>
        <v/>
      </c>
      <c r="Y6" s="14" t="str">
        <f t="shared" si="9"/>
        <v/>
      </c>
      <c r="Z6" s="14" t="str">
        <f t="shared" si="9"/>
        <v/>
      </c>
    </row>
    <row r="7" spans="1:26" ht="9.75" customHeight="1">
      <c r="A7" s="135"/>
      <c r="C7" s="2"/>
      <c r="D7" s="2"/>
      <c r="E7" s="72"/>
      <c r="F7" s="72"/>
      <c r="G7" s="72"/>
      <c r="H7" s="98" t="str">
        <f t="shared" si="1"/>
        <v/>
      </c>
      <c r="I7" s="72"/>
      <c r="J7" s="72"/>
      <c r="K7" s="72"/>
      <c r="L7" s="72"/>
      <c r="M7" s="100" t="str">
        <f t="shared" si="2"/>
        <v/>
      </c>
      <c r="N7" s="102" t="str">
        <f t="shared" si="3"/>
        <v/>
      </c>
      <c r="O7" s="48" t="str">
        <f t="shared" si="0"/>
        <v/>
      </c>
      <c r="P7" s="1" t="str">
        <f t="shared" si="4"/>
        <v/>
      </c>
      <c r="Q7" s="49" t="str">
        <f t="shared" si="5"/>
        <v/>
      </c>
      <c r="R7" s="3"/>
      <c r="S7" s="3"/>
      <c r="T7" s="36" t="str">
        <f t="shared" si="6"/>
        <v/>
      </c>
      <c r="U7" s="14" t="str">
        <f t="shared" si="7"/>
        <v/>
      </c>
      <c r="V7" s="14" t="str">
        <f t="shared" si="8"/>
        <v/>
      </c>
      <c r="W7" s="14" t="str">
        <f t="shared" si="9"/>
        <v/>
      </c>
      <c r="X7" s="14" t="str">
        <f t="shared" si="9"/>
        <v/>
      </c>
      <c r="Y7" s="14" t="str">
        <f t="shared" si="9"/>
        <v/>
      </c>
      <c r="Z7" s="14" t="str">
        <f t="shared" si="9"/>
        <v/>
      </c>
    </row>
    <row r="8" spans="1:26" ht="9.75" customHeight="1">
      <c r="A8" s="135"/>
      <c r="C8" s="2"/>
      <c r="D8" s="2"/>
      <c r="E8" s="72"/>
      <c r="F8" s="72"/>
      <c r="G8" s="72"/>
      <c r="H8" s="98" t="str">
        <f t="shared" si="1"/>
        <v/>
      </c>
      <c r="I8" s="72"/>
      <c r="J8" s="72"/>
      <c r="K8" s="72"/>
      <c r="L8" s="72"/>
      <c r="M8" s="100" t="str">
        <f t="shared" si="2"/>
        <v/>
      </c>
      <c r="N8" s="102" t="str">
        <f t="shared" si="3"/>
        <v/>
      </c>
      <c r="O8" s="48" t="str">
        <f t="shared" si="0"/>
        <v/>
      </c>
      <c r="P8" s="1" t="str">
        <f t="shared" si="4"/>
        <v/>
      </c>
      <c r="Q8" s="49" t="str">
        <f t="shared" si="5"/>
        <v/>
      </c>
      <c r="R8" s="3"/>
      <c r="S8" s="3"/>
      <c r="T8" s="36" t="str">
        <f t="shared" si="6"/>
        <v/>
      </c>
      <c r="U8" s="14" t="str">
        <f t="shared" si="7"/>
        <v/>
      </c>
      <c r="V8" s="14" t="str">
        <f t="shared" si="8"/>
        <v/>
      </c>
      <c r="W8" s="14" t="str">
        <f t="shared" si="9"/>
        <v/>
      </c>
      <c r="X8" s="14" t="str">
        <f t="shared" si="9"/>
        <v/>
      </c>
      <c r="Y8" s="14" t="str">
        <f t="shared" si="9"/>
        <v/>
      </c>
      <c r="Z8" s="14" t="str">
        <f t="shared" si="9"/>
        <v/>
      </c>
    </row>
    <row r="9" spans="1:26" ht="9.75" customHeight="1">
      <c r="A9" s="135"/>
      <c r="C9" s="2"/>
      <c r="D9" s="2"/>
      <c r="E9" s="72"/>
      <c r="F9" s="72"/>
      <c r="G9" s="72"/>
      <c r="H9" s="98" t="str">
        <f t="shared" si="1"/>
        <v/>
      </c>
      <c r="I9" s="72"/>
      <c r="J9" s="72"/>
      <c r="K9" s="72"/>
      <c r="L9" s="72"/>
      <c r="M9" s="100" t="str">
        <f t="shared" si="2"/>
        <v/>
      </c>
      <c r="N9" s="102" t="str">
        <f t="shared" si="3"/>
        <v/>
      </c>
      <c r="O9" s="48" t="str">
        <f t="shared" si="0"/>
        <v/>
      </c>
      <c r="P9" s="1" t="str">
        <f t="shared" si="4"/>
        <v/>
      </c>
      <c r="Q9" s="49" t="str">
        <f t="shared" si="5"/>
        <v/>
      </c>
      <c r="R9" s="3"/>
      <c r="S9" s="3"/>
      <c r="T9" s="36" t="str">
        <f t="shared" si="6"/>
        <v/>
      </c>
      <c r="U9" s="14" t="str">
        <f t="shared" si="7"/>
        <v/>
      </c>
      <c r="V9" s="14" t="str">
        <f t="shared" si="8"/>
        <v/>
      </c>
      <c r="W9" s="14" t="str">
        <f t="shared" si="9"/>
        <v/>
      </c>
      <c r="X9" s="14" t="str">
        <f t="shared" si="9"/>
        <v/>
      </c>
      <c r="Y9" s="14" t="str">
        <f t="shared" si="9"/>
        <v/>
      </c>
      <c r="Z9" s="14" t="str">
        <f t="shared" si="9"/>
        <v/>
      </c>
    </row>
    <row r="10" spans="1:26" ht="9.75" customHeight="1">
      <c r="A10" s="135"/>
      <c r="C10" s="2"/>
      <c r="D10" s="2"/>
      <c r="E10" s="72"/>
      <c r="F10" s="72"/>
      <c r="G10" s="72"/>
      <c r="H10" s="98" t="str">
        <f t="shared" si="1"/>
        <v/>
      </c>
      <c r="I10" s="72"/>
      <c r="J10" s="72"/>
      <c r="K10" s="72"/>
      <c r="L10" s="72"/>
      <c r="M10" s="100" t="str">
        <f t="shared" si="2"/>
        <v/>
      </c>
      <c r="N10" s="102" t="str">
        <f t="shared" si="3"/>
        <v/>
      </c>
      <c r="O10" s="48" t="str">
        <f t="shared" si="0"/>
        <v/>
      </c>
      <c r="P10" s="1" t="str">
        <f t="shared" si="4"/>
        <v/>
      </c>
      <c r="Q10" s="49" t="str">
        <f t="shared" si="5"/>
        <v/>
      </c>
      <c r="R10" s="3"/>
      <c r="S10" s="3"/>
      <c r="T10" s="36" t="str">
        <f t="shared" si="6"/>
        <v/>
      </c>
      <c r="U10" s="14" t="str">
        <f t="shared" si="7"/>
        <v/>
      </c>
      <c r="V10" s="14" t="str">
        <f t="shared" si="8"/>
        <v/>
      </c>
      <c r="W10" s="14" t="str">
        <f t="shared" si="9"/>
        <v/>
      </c>
      <c r="X10" s="14" t="str">
        <f t="shared" si="9"/>
        <v/>
      </c>
      <c r="Y10" s="14" t="str">
        <f t="shared" si="9"/>
        <v/>
      </c>
      <c r="Z10" s="14" t="str">
        <f t="shared" si="9"/>
        <v/>
      </c>
    </row>
    <row r="11" spans="1:26" ht="9.75" customHeight="1">
      <c r="A11" s="135"/>
      <c r="C11" s="2"/>
      <c r="D11" s="2"/>
      <c r="E11" s="133"/>
      <c r="F11" s="133"/>
      <c r="G11" s="133"/>
      <c r="H11" s="98" t="str">
        <f t="shared" si="1"/>
        <v/>
      </c>
      <c r="I11" s="72"/>
      <c r="J11" s="72"/>
      <c r="K11" s="72"/>
      <c r="L11" s="72"/>
      <c r="M11" s="100" t="str">
        <f t="shared" si="2"/>
        <v/>
      </c>
      <c r="N11" s="102" t="str">
        <f t="shared" si="3"/>
        <v/>
      </c>
      <c r="O11" s="48" t="str">
        <f t="shared" si="0"/>
        <v/>
      </c>
      <c r="P11" s="1" t="str">
        <f t="shared" si="4"/>
        <v/>
      </c>
      <c r="Q11" s="49" t="str">
        <f t="shared" si="5"/>
        <v/>
      </c>
      <c r="R11" s="3"/>
      <c r="S11" s="3"/>
      <c r="T11" s="36" t="str">
        <f t="shared" si="6"/>
        <v/>
      </c>
      <c r="U11" s="14" t="str">
        <f t="shared" si="7"/>
        <v/>
      </c>
      <c r="V11" s="14" t="str">
        <f t="shared" si="8"/>
        <v/>
      </c>
      <c r="W11" s="14" t="str">
        <f t="shared" si="9"/>
        <v/>
      </c>
      <c r="X11" s="14" t="str">
        <f t="shared" si="9"/>
        <v/>
      </c>
      <c r="Y11" s="14" t="str">
        <f t="shared" si="9"/>
        <v/>
      </c>
      <c r="Z11" s="14" t="str">
        <f t="shared" si="9"/>
        <v/>
      </c>
    </row>
    <row r="12" spans="1:26" ht="9.75" customHeight="1">
      <c r="A12" s="135"/>
      <c r="C12" s="2"/>
      <c r="D12" s="2"/>
      <c r="E12" s="61"/>
      <c r="F12" s="61"/>
      <c r="G12" s="61"/>
      <c r="H12" s="98" t="str">
        <f t="shared" si="1"/>
        <v/>
      </c>
      <c r="I12" s="72"/>
      <c r="J12" s="72"/>
      <c r="K12" s="72"/>
      <c r="L12" s="72"/>
      <c r="M12" s="100" t="str">
        <f t="shared" si="2"/>
        <v/>
      </c>
      <c r="N12" s="102" t="str">
        <f t="shared" si="3"/>
        <v/>
      </c>
      <c r="O12" s="48" t="str">
        <f t="shared" si="0"/>
        <v/>
      </c>
      <c r="P12" s="1" t="str">
        <f t="shared" si="4"/>
        <v/>
      </c>
      <c r="Q12" s="49" t="str">
        <f t="shared" si="5"/>
        <v/>
      </c>
      <c r="R12" s="3"/>
      <c r="S12" s="3"/>
      <c r="T12" s="36" t="str">
        <f>O12</f>
        <v/>
      </c>
      <c r="U12" s="14" t="str">
        <f t="shared" si="7"/>
        <v/>
      </c>
      <c r="V12" s="14" t="str">
        <f t="shared" si="8"/>
        <v/>
      </c>
      <c r="W12" s="14" t="str">
        <f t="shared" si="9"/>
        <v/>
      </c>
      <c r="X12" s="14" t="str">
        <f t="shared" si="9"/>
        <v/>
      </c>
      <c r="Y12" s="14" t="str">
        <f t="shared" si="9"/>
        <v/>
      </c>
      <c r="Z12" s="14" t="str">
        <f t="shared" si="9"/>
        <v/>
      </c>
    </row>
    <row r="13" spans="1:26" ht="9.75" customHeight="1">
      <c r="A13" s="135"/>
      <c r="C13" s="2"/>
      <c r="D13" s="2"/>
      <c r="E13" s="61"/>
      <c r="F13" s="61"/>
      <c r="G13" s="61"/>
      <c r="H13" s="98" t="str">
        <f t="shared" si="1"/>
        <v/>
      </c>
      <c r="I13" s="72"/>
      <c r="J13" s="72"/>
      <c r="K13" s="72"/>
      <c r="L13" s="72"/>
      <c r="M13" s="100" t="str">
        <f t="shared" si="2"/>
        <v/>
      </c>
      <c r="N13" s="102" t="str">
        <f t="shared" si="3"/>
        <v/>
      </c>
      <c r="O13" s="48" t="str">
        <f t="shared" si="0"/>
        <v/>
      </c>
      <c r="P13" s="1" t="str">
        <f t="shared" si="4"/>
        <v/>
      </c>
      <c r="Q13" s="49" t="str">
        <f t="shared" si="5"/>
        <v/>
      </c>
      <c r="R13" s="3"/>
      <c r="S13" s="3"/>
      <c r="T13" s="36" t="str">
        <f t="shared" si="6"/>
        <v/>
      </c>
      <c r="U13" s="14" t="str">
        <f t="shared" si="7"/>
        <v/>
      </c>
      <c r="V13" s="14" t="str">
        <f t="shared" si="8"/>
        <v/>
      </c>
      <c r="W13" s="14" t="str">
        <f t="shared" si="9"/>
        <v/>
      </c>
      <c r="X13" s="14" t="str">
        <f t="shared" si="9"/>
        <v/>
      </c>
      <c r="Y13" s="14" t="str">
        <f t="shared" si="9"/>
        <v/>
      </c>
      <c r="Z13" s="14" t="str">
        <f t="shared" si="9"/>
        <v/>
      </c>
    </row>
    <row r="14" spans="1:26" ht="9.75" customHeight="1">
      <c r="A14" s="135"/>
      <c r="C14" s="2"/>
      <c r="D14" s="2"/>
      <c r="E14" s="61"/>
      <c r="F14" s="61"/>
      <c r="G14" s="61"/>
      <c r="H14" s="98" t="str">
        <f t="shared" si="1"/>
        <v/>
      </c>
      <c r="I14" s="72"/>
      <c r="J14" s="72"/>
      <c r="K14" s="72"/>
      <c r="L14" s="72"/>
      <c r="M14" s="100" t="str">
        <f t="shared" si="2"/>
        <v/>
      </c>
      <c r="N14" s="102" t="str">
        <f t="shared" si="3"/>
        <v/>
      </c>
      <c r="O14" s="48" t="str">
        <f t="shared" si="0"/>
        <v/>
      </c>
      <c r="P14" s="1" t="str">
        <f t="shared" si="4"/>
        <v/>
      </c>
      <c r="Q14" s="49" t="str">
        <f t="shared" si="5"/>
        <v/>
      </c>
      <c r="R14" s="3"/>
      <c r="S14" s="3"/>
      <c r="T14" s="36" t="str">
        <f t="shared" si="6"/>
        <v/>
      </c>
      <c r="U14" s="14" t="str">
        <f t="shared" si="7"/>
        <v/>
      </c>
      <c r="V14" s="14" t="str">
        <f t="shared" si="8"/>
        <v/>
      </c>
      <c r="W14" s="14" t="str">
        <f t="shared" si="9"/>
        <v/>
      </c>
      <c r="X14" s="14" t="str">
        <f t="shared" si="9"/>
        <v/>
      </c>
      <c r="Y14" s="14" t="str">
        <f t="shared" si="9"/>
        <v/>
      </c>
      <c r="Z14" s="14" t="str">
        <f t="shared" si="9"/>
        <v/>
      </c>
    </row>
    <row r="15" spans="1:26" ht="9.75" customHeight="1">
      <c r="A15" s="135"/>
      <c r="C15" s="2"/>
      <c r="D15" s="2"/>
      <c r="E15" s="61"/>
      <c r="F15" s="61"/>
      <c r="G15" s="61"/>
      <c r="H15" s="98" t="str">
        <f t="shared" si="1"/>
        <v/>
      </c>
      <c r="I15" s="72"/>
      <c r="J15" s="72"/>
      <c r="K15" s="72"/>
      <c r="L15" s="72"/>
      <c r="M15" s="100" t="str">
        <f t="shared" si="2"/>
        <v/>
      </c>
      <c r="N15" s="102" t="str">
        <f t="shared" si="3"/>
        <v/>
      </c>
      <c r="O15" s="48" t="str">
        <f t="shared" si="0"/>
        <v/>
      </c>
      <c r="P15" s="1" t="str">
        <f t="shared" si="4"/>
        <v/>
      </c>
      <c r="Q15" s="49" t="str">
        <f t="shared" si="5"/>
        <v/>
      </c>
      <c r="R15" s="3"/>
      <c r="S15" s="3"/>
      <c r="T15" s="36" t="str">
        <f t="shared" si="6"/>
        <v/>
      </c>
      <c r="U15" s="14" t="str">
        <f t="shared" si="7"/>
        <v/>
      </c>
      <c r="V15" s="14" t="str">
        <f t="shared" si="8"/>
        <v/>
      </c>
      <c r="W15" s="14" t="str">
        <f t="shared" si="9"/>
        <v/>
      </c>
      <c r="X15" s="14" t="str">
        <f t="shared" si="9"/>
        <v/>
      </c>
      <c r="Y15" s="14" t="str">
        <f t="shared" si="9"/>
        <v/>
      </c>
      <c r="Z15" s="14" t="str">
        <f t="shared" si="9"/>
        <v/>
      </c>
    </row>
    <row r="16" spans="1:26" ht="9.75" customHeight="1">
      <c r="A16" s="135"/>
      <c r="C16" s="2"/>
      <c r="D16" s="2"/>
      <c r="E16" s="61"/>
      <c r="F16" s="61"/>
      <c r="G16" s="61"/>
      <c r="H16" s="98" t="str">
        <f t="shared" si="1"/>
        <v/>
      </c>
      <c r="I16" s="72"/>
      <c r="J16" s="72"/>
      <c r="K16" s="72"/>
      <c r="L16" s="72"/>
      <c r="M16" s="100" t="str">
        <f t="shared" si="2"/>
        <v/>
      </c>
      <c r="N16" s="102" t="str">
        <f t="shared" si="3"/>
        <v/>
      </c>
      <c r="O16" s="48" t="str">
        <f t="shared" si="0"/>
        <v/>
      </c>
      <c r="P16" s="1" t="str">
        <f t="shared" si="4"/>
        <v/>
      </c>
      <c r="Q16" s="49" t="str">
        <f t="shared" si="5"/>
        <v/>
      </c>
      <c r="R16" s="3"/>
      <c r="S16" s="3"/>
      <c r="T16" s="36" t="str">
        <f t="shared" si="6"/>
        <v/>
      </c>
      <c r="U16" s="14" t="str">
        <f t="shared" si="7"/>
        <v/>
      </c>
      <c r="V16" s="14" t="str">
        <f t="shared" si="8"/>
        <v/>
      </c>
      <c r="W16" s="14" t="str">
        <f t="shared" si="9"/>
        <v/>
      </c>
      <c r="X16" s="14" t="str">
        <f t="shared" si="9"/>
        <v/>
      </c>
      <c r="Y16" s="14" t="str">
        <f t="shared" si="9"/>
        <v/>
      </c>
      <c r="Z16" s="14" t="str">
        <f t="shared" si="9"/>
        <v/>
      </c>
    </row>
    <row r="17" spans="1:26" ht="9.75" customHeight="1">
      <c r="A17" s="135"/>
      <c r="C17" s="2"/>
      <c r="D17" s="2"/>
      <c r="E17" s="61"/>
      <c r="F17" s="61"/>
      <c r="G17" s="61"/>
      <c r="H17" s="98" t="str">
        <f t="shared" si="1"/>
        <v/>
      </c>
      <c r="I17" s="72"/>
      <c r="J17" s="72"/>
      <c r="K17" s="72"/>
      <c r="L17" s="72"/>
      <c r="M17" s="100" t="str">
        <f t="shared" si="2"/>
        <v/>
      </c>
      <c r="N17" s="102" t="str">
        <f t="shared" si="3"/>
        <v/>
      </c>
      <c r="O17" s="48" t="str">
        <f t="shared" si="0"/>
        <v/>
      </c>
      <c r="P17" s="1" t="str">
        <f t="shared" si="4"/>
        <v/>
      </c>
      <c r="Q17" s="49" t="str">
        <f t="shared" si="5"/>
        <v/>
      </c>
      <c r="R17" s="3"/>
      <c r="S17" s="3"/>
      <c r="T17" s="36" t="str">
        <f t="shared" si="6"/>
        <v/>
      </c>
      <c r="U17" s="14" t="str">
        <f t="shared" si="7"/>
        <v/>
      </c>
      <c r="V17" s="14" t="str">
        <f t="shared" si="8"/>
        <v/>
      </c>
      <c r="W17" s="14" t="str">
        <f t="shared" si="9"/>
        <v/>
      </c>
      <c r="X17" s="14" t="str">
        <f t="shared" si="9"/>
        <v/>
      </c>
      <c r="Y17" s="14" t="str">
        <f t="shared" si="9"/>
        <v/>
      </c>
      <c r="Z17" s="14" t="str">
        <f t="shared" si="9"/>
        <v/>
      </c>
    </row>
    <row r="18" spans="1:26" ht="9.75" customHeight="1">
      <c r="A18" s="135"/>
      <c r="C18" s="2"/>
      <c r="D18" s="2"/>
      <c r="E18" s="61"/>
      <c r="F18" s="61"/>
      <c r="G18" s="61"/>
      <c r="H18" s="98" t="str">
        <f t="shared" si="1"/>
        <v/>
      </c>
      <c r="I18" s="72"/>
      <c r="J18" s="72"/>
      <c r="K18" s="72"/>
      <c r="L18" s="72"/>
      <c r="M18" s="100" t="str">
        <f t="shared" si="2"/>
        <v/>
      </c>
      <c r="N18" s="102" t="str">
        <f t="shared" si="3"/>
        <v/>
      </c>
      <c r="O18" s="48" t="str">
        <f t="shared" si="0"/>
        <v/>
      </c>
      <c r="P18" s="1" t="str">
        <f t="shared" si="4"/>
        <v/>
      </c>
      <c r="Q18" s="49" t="str">
        <f t="shared" si="5"/>
        <v/>
      </c>
      <c r="R18" s="3"/>
      <c r="S18" s="3"/>
      <c r="T18" s="36" t="str">
        <f t="shared" si="6"/>
        <v/>
      </c>
      <c r="U18" s="14" t="str">
        <f t="shared" si="7"/>
        <v/>
      </c>
      <c r="V18" s="14" t="str">
        <f t="shared" si="8"/>
        <v/>
      </c>
      <c r="W18" s="14" t="str">
        <f t="shared" si="9"/>
        <v/>
      </c>
      <c r="X18" s="14" t="str">
        <f t="shared" si="9"/>
        <v/>
      </c>
      <c r="Y18" s="14" t="str">
        <f t="shared" si="9"/>
        <v/>
      </c>
      <c r="Z18" s="14" t="str">
        <f t="shared" si="9"/>
        <v/>
      </c>
    </row>
    <row r="19" spans="1:26" ht="9.75" customHeight="1">
      <c r="A19" s="135"/>
      <c r="C19" s="2"/>
      <c r="D19" s="2"/>
      <c r="E19" s="61"/>
      <c r="F19" s="61"/>
      <c r="G19" s="61"/>
      <c r="H19" s="98" t="str">
        <f t="shared" si="1"/>
        <v/>
      </c>
      <c r="I19" s="72"/>
      <c r="J19" s="72"/>
      <c r="K19" s="72"/>
      <c r="L19" s="72"/>
      <c r="M19" s="100" t="str">
        <f t="shared" si="2"/>
        <v/>
      </c>
      <c r="N19" s="102" t="str">
        <f t="shared" si="3"/>
        <v/>
      </c>
      <c r="O19" s="48" t="str">
        <f t="shared" si="0"/>
        <v/>
      </c>
      <c r="P19" s="1" t="str">
        <f t="shared" si="4"/>
        <v/>
      </c>
      <c r="Q19" s="49" t="str">
        <f t="shared" si="5"/>
        <v/>
      </c>
      <c r="R19" s="3"/>
      <c r="S19" s="3"/>
      <c r="T19" s="36" t="str">
        <f t="shared" si="6"/>
        <v/>
      </c>
      <c r="U19" s="14" t="str">
        <f t="shared" si="7"/>
        <v/>
      </c>
      <c r="V19" s="14" t="str">
        <f t="shared" si="8"/>
        <v/>
      </c>
      <c r="W19" s="14" t="str">
        <f t="shared" si="9"/>
        <v/>
      </c>
      <c r="X19" s="14" t="str">
        <f t="shared" si="9"/>
        <v/>
      </c>
      <c r="Y19" s="14" t="str">
        <f t="shared" si="9"/>
        <v/>
      </c>
      <c r="Z19" s="14" t="str">
        <f t="shared" si="9"/>
        <v/>
      </c>
    </row>
    <row r="20" spans="1:26" ht="9.75" customHeight="1">
      <c r="A20" s="135"/>
      <c r="C20" s="2"/>
      <c r="D20" s="2"/>
      <c r="E20" s="61"/>
      <c r="F20" s="61"/>
      <c r="G20" s="61"/>
      <c r="H20" s="98" t="str">
        <f t="shared" si="1"/>
        <v/>
      </c>
      <c r="I20" s="72"/>
      <c r="J20" s="72"/>
      <c r="K20" s="72"/>
      <c r="L20" s="72"/>
      <c r="M20" s="100" t="str">
        <f t="shared" si="2"/>
        <v/>
      </c>
      <c r="N20" s="102" t="str">
        <f t="shared" si="3"/>
        <v/>
      </c>
      <c r="O20" s="48" t="str">
        <f t="shared" si="0"/>
        <v/>
      </c>
      <c r="P20" s="1" t="str">
        <f t="shared" si="4"/>
        <v/>
      </c>
      <c r="Q20" s="49" t="str">
        <f t="shared" si="5"/>
        <v/>
      </c>
      <c r="R20" s="3"/>
      <c r="S20" s="3"/>
      <c r="T20" s="36" t="str">
        <f t="shared" si="6"/>
        <v/>
      </c>
      <c r="U20" s="14" t="str">
        <f t="shared" si="7"/>
        <v/>
      </c>
      <c r="V20" s="14" t="str">
        <f t="shared" si="8"/>
        <v/>
      </c>
      <c r="W20" s="14" t="str">
        <f t="shared" si="9"/>
        <v/>
      </c>
      <c r="X20" s="14" t="str">
        <f t="shared" si="9"/>
        <v/>
      </c>
      <c r="Y20" s="14" t="str">
        <f t="shared" si="9"/>
        <v/>
      </c>
      <c r="Z20" s="14" t="str">
        <f t="shared" si="9"/>
        <v/>
      </c>
    </row>
    <row r="21" spans="1:26" ht="9.75" customHeight="1">
      <c r="A21" s="135"/>
      <c r="C21" s="2"/>
      <c r="D21" s="2"/>
      <c r="E21" s="61"/>
      <c r="F21" s="61"/>
      <c r="G21" s="61"/>
      <c r="H21" s="98" t="str">
        <f t="shared" si="1"/>
        <v/>
      </c>
      <c r="I21" s="72"/>
      <c r="J21" s="72"/>
      <c r="K21" s="72"/>
      <c r="L21" s="72"/>
      <c r="M21" s="100" t="str">
        <f t="shared" si="2"/>
        <v/>
      </c>
      <c r="N21" s="102" t="str">
        <f t="shared" si="3"/>
        <v/>
      </c>
      <c r="O21" s="48" t="str">
        <f t="shared" si="0"/>
        <v/>
      </c>
      <c r="P21" s="1" t="str">
        <f t="shared" si="4"/>
        <v/>
      </c>
      <c r="Q21" s="49" t="str">
        <f t="shared" si="5"/>
        <v/>
      </c>
      <c r="R21" s="3"/>
      <c r="S21" s="3"/>
      <c r="T21" s="36" t="str">
        <f t="shared" si="6"/>
        <v/>
      </c>
      <c r="U21" s="14" t="str">
        <f t="shared" si="7"/>
        <v/>
      </c>
      <c r="V21" s="14" t="str">
        <f t="shared" si="8"/>
        <v/>
      </c>
      <c r="W21" s="14" t="str">
        <f t="shared" si="9"/>
        <v/>
      </c>
      <c r="X21" s="14" t="str">
        <f t="shared" si="9"/>
        <v/>
      </c>
      <c r="Y21" s="14" t="str">
        <f t="shared" si="9"/>
        <v/>
      </c>
      <c r="Z21" s="14" t="str">
        <f t="shared" si="9"/>
        <v/>
      </c>
    </row>
    <row r="22" spans="1:26" ht="9.75" customHeight="1">
      <c r="A22" s="135"/>
      <c r="C22" s="2"/>
      <c r="D22" s="2"/>
      <c r="E22" s="61"/>
      <c r="F22" s="61"/>
      <c r="G22" s="61"/>
      <c r="H22" s="98" t="str">
        <f t="shared" si="1"/>
        <v/>
      </c>
      <c r="I22" s="72"/>
      <c r="J22" s="72"/>
      <c r="K22" s="72"/>
      <c r="L22" s="72"/>
      <c r="M22" s="100" t="str">
        <f t="shared" si="2"/>
        <v/>
      </c>
      <c r="N22" s="102" t="str">
        <f t="shared" si="3"/>
        <v/>
      </c>
      <c r="O22" s="48" t="str">
        <f t="shared" si="0"/>
        <v/>
      </c>
      <c r="P22" s="1" t="str">
        <f t="shared" si="4"/>
        <v/>
      </c>
      <c r="Q22" s="49" t="str">
        <f t="shared" si="5"/>
        <v/>
      </c>
      <c r="R22" s="3"/>
      <c r="S22" s="3"/>
      <c r="T22" s="36" t="str">
        <f t="shared" si="6"/>
        <v/>
      </c>
      <c r="U22" s="14" t="str">
        <f t="shared" si="7"/>
        <v/>
      </c>
      <c r="V22" s="14" t="str">
        <f t="shared" si="8"/>
        <v/>
      </c>
      <c r="W22" s="14" t="str">
        <f t="shared" si="9"/>
        <v/>
      </c>
      <c r="X22" s="14" t="str">
        <f t="shared" si="9"/>
        <v/>
      </c>
      <c r="Y22" s="14" t="str">
        <f t="shared" si="9"/>
        <v/>
      </c>
      <c r="Z22" s="14" t="str">
        <f t="shared" si="9"/>
        <v/>
      </c>
    </row>
    <row r="23" spans="1:26" ht="9.75" customHeight="1">
      <c r="A23" s="135"/>
      <c r="C23" s="2"/>
      <c r="D23" s="2"/>
      <c r="E23" s="61"/>
      <c r="F23" s="61"/>
      <c r="G23" s="61"/>
      <c r="H23" s="98" t="str">
        <f t="shared" si="1"/>
        <v/>
      </c>
      <c r="I23" s="72"/>
      <c r="J23" s="72"/>
      <c r="K23" s="72"/>
      <c r="L23" s="72"/>
      <c r="M23" s="100" t="str">
        <f t="shared" si="2"/>
        <v/>
      </c>
      <c r="N23" s="102" t="str">
        <f t="shared" si="3"/>
        <v/>
      </c>
      <c r="O23" s="48" t="str">
        <f t="shared" si="0"/>
        <v/>
      </c>
      <c r="P23" s="1" t="str">
        <f t="shared" si="4"/>
        <v/>
      </c>
      <c r="Q23" s="49" t="str">
        <f t="shared" si="5"/>
        <v/>
      </c>
      <c r="R23" s="3"/>
      <c r="S23" s="3"/>
      <c r="T23" s="36" t="str">
        <f t="shared" si="6"/>
        <v/>
      </c>
      <c r="U23" s="14" t="str">
        <f t="shared" si="7"/>
        <v/>
      </c>
      <c r="V23" s="14" t="str">
        <f t="shared" si="8"/>
        <v/>
      </c>
      <c r="W23" s="14" t="str">
        <f t="shared" si="9"/>
        <v/>
      </c>
      <c r="X23" s="14" t="str">
        <f t="shared" si="9"/>
        <v/>
      </c>
      <c r="Y23" s="14" t="str">
        <f t="shared" si="9"/>
        <v/>
      </c>
      <c r="Z23" s="14" t="str">
        <f t="shared" si="9"/>
        <v/>
      </c>
    </row>
    <row r="24" spans="1:26" ht="9.75" customHeight="1">
      <c r="A24" s="135"/>
      <c r="C24" s="2"/>
      <c r="D24" s="2"/>
      <c r="E24" s="61"/>
      <c r="F24" s="61"/>
      <c r="G24" s="61"/>
      <c r="H24" s="98" t="str">
        <f t="shared" si="1"/>
        <v/>
      </c>
      <c r="I24" s="72"/>
      <c r="J24" s="72"/>
      <c r="K24" s="72"/>
      <c r="L24" s="72"/>
      <c r="M24" s="100" t="str">
        <f t="shared" si="2"/>
        <v/>
      </c>
      <c r="N24" s="102" t="str">
        <f t="shared" si="3"/>
        <v/>
      </c>
      <c r="O24" s="48" t="str">
        <f t="shared" si="0"/>
        <v/>
      </c>
      <c r="P24" s="1" t="str">
        <f t="shared" si="4"/>
        <v/>
      </c>
      <c r="Q24" s="49" t="str">
        <f t="shared" si="5"/>
        <v/>
      </c>
      <c r="R24" s="3"/>
      <c r="S24" s="3"/>
      <c r="T24" s="36" t="str">
        <f t="shared" si="6"/>
        <v/>
      </c>
      <c r="U24" s="14" t="str">
        <f t="shared" si="7"/>
        <v/>
      </c>
      <c r="V24" s="14" t="str">
        <f t="shared" si="8"/>
        <v/>
      </c>
      <c r="W24" s="14" t="str">
        <f t="shared" si="9"/>
        <v/>
      </c>
      <c r="X24" s="14" t="str">
        <f t="shared" si="9"/>
        <v/>
      </c>
      <c r="Y24" s="14" t="str">
        <f t="shared" si="9"/>
        <v/>
      </c>
      <c r="Z24" s="14" t="str">
        <f t="shared" si="9"/>
        <v/>
      </c>
    </row>
    <row r="25" spans="1:26" ht="9.75" customHeight="1">
      <c r="A25" s="135"/>
      <c r="C25" s="2"/>
      <c r="D25" s="2"/>
      <c r="E25" s="61"/>
      <c r="F25" s="61"/>
      <c r="G25" s="61"/>
      <c r="H25" s="98" t="str">
        <f t="shared" si="1"/>
        <v/>
      </c>
      <c r="I25" s="72"/>
      <c r="J25" s="72"/>
      <c r="K25" s="72"/>
      <c r="L25" s="72"/>
      <c r="M25" s="100" t="str">
        <f t="shared" si="2"/>
        <v/>
      </c>
      <c r="N25" s="102" t="str">
        <f t="shared" si="3"/>
        <v/>
      </c>
      <c r="O25" s="48" t="str">
        <f t="shared" si="0"/>
        <v/>
      </c>
      <c r="P25" s="1" t="str">
        <f t="shared" si="4"/>
        <v/>
      </c>
      <c r="Q25" s="49" t="str">
        <f t="shared" si="5"/>
        <v/>
      </c>
      <c r="R25" s="3"/>
      <c r="S25" s="3"/>
      <c r="T25" s="36" t="str">
        <f t="shared" si="6"/>
        <v/>
      </c>
      <c r="U25" s="14" t="str">
        <f t="shared" si="7"/>
        <v/>
      </c>
      <c r="V25" s="14" t="str">
        <f t="shared" si="8"/>
        <v/>
      </c>
      <c r="W25" s="14" t="str">
        <f t="shared" si="9"/>
        <v/>
      </c>
      <c r="X25" s="14" t="str">
        <f t="shared" si="9"/>
        <v/>
      </c>
      <c r="Y25" s="14" t="str">
        <f t="shared" si="9"/>
        <v/>
      </c>
      <c r="Z25" s="14" t="str">
        <f t="shared" si="9"/>
        <v/>
      </c>
    </row>
    <row r="26" spans="1:26" ht="9.75" customHeight="1">
      <c r="A26" s="135"/>
      <c r="C26" s="2"/>
      <c r="D26" s="2"/>
      <c r="E26" s="61"/>
      <c r="F26" s="61"/>
      <c r="G26" s="61"/>
      <c r="H26" s="98" t="str">
        <f t="shared" si="1"/>
        <v/>
      </c>
      <c r="I26" s="72"/>
      <c r="J26" s="72"/>
      <c r="K26" s="72"/>
      <c r="L26" s="72"/>
      <c r="M26" s="100" t="str">
        <f t="shared" si="2"/>
        <v/>
      </c>
      <c r="N26" s="102" t="str">
        <f t="shared" si="3"/>
        <v/>
      </c>
      <c r="O26" s="48" t="str">
        <f t="shared" si="0"/>
        <v/>
      </c>
      <c r="P26" s="1" t="str">
        <f t="shared" si="4"/>
        <v/>
      </c>
      <c r="Q26" s="49" t="str">
        <f t="shared" si="5"/>
        <v/>
      </c>
      <c r="R26" s="3"/>
      <c r="S26" s="3"/>
      <c r="T26" s="36" t="str">
        <f t="shared" si="6"/>
        <v/>
      </c>
      <c r="U26" s="14" t="str">
        <f t="shared" si="7"/>
        <v/>
      </c>
      <c r="V26" s="14" t="str">
        <f t="shared" si="8"/>
        <v/>
      </c>
      <c r="W26" s="14" t="str">
        <f t="shared" si="9"/>
        <v/>
      </c>
      <c r="X26" s="14" t="str">
        <f t="shared" si="9"/>
        <v/>
      </c>
      <c r="Y26" s="14" t="str">
        <f t="shared" si="9"/>
        <v/>
      </c>
      <c r="Z26" s="14" t="str">
        <f t="shared" si="9"/>
        <v/>
      </c>
    </row>
    <row r="27" spans="1:26" ht="9.75" customHeight="1">
      <c r="A27" s="135"/>
      <c r="C27" s="2"/>
      <c r="D27" s="2"/>
      <c r="E27" s="61"/>
      <c r="F27" s="61"/>
      <c r="G27" s="61"/>
      <c r="H27" s="98" t="str">
        <f t="shared" si="1"/>
        <v/>
      </c>
      <c r="I27" s="72"/>
      <c r="J27" s="72"/>
      <c r="K27" s="72"/>
      <c r="L27" s="72"/>
      <c r="M27" s="100" t="str">
        <f t="shared" si="2"/>
        <v/>
      </c>
      <c r="N27" s="102" t="str">
        <f t="shared" si="3"/>
        <v/>
      </c>
      <c r="O27" s="48" t="str">
        <f t="shared" si="0"/>
        <v/>
      </c>
      <c r="P27" s="1" t="str">
        <f t="shared" si="4"/>
        <v/>
      </c>
      <c r="Q27" s="49" t="str">
        <f t="shared" si="5"/>
        <v/>
      </c>
      <c r="R27" s="3"/>
      <c r="S27" s="3"/>
      <c r="T27" s="36" t="str">
        <f t="shared" si="6"/>
        <v/>
      </c>
      <c r="U27" s="14" t="str">
        <f t="shared" si="7"/>
        <v/>
      </c>
      <c r="V27" s="14" t="str">
        <f t="shared" si="8"/>
        <v/>
      </c>
      <c r="W27" s="14" t="str">
        <f t="shared" si="9"/>
        <v/>
      </c>
      <c r="X27" s="14" t="str">
        <f t="shared" si="9"/>
        <v/>
      </c>
      <c r="Y27" s="14" t="str">
        <f t="shared" si="9"/>
        <v/>
      </c>
      <c r="Z27" s="14" t="str">
        <f t="shared" si="9"/>
        <v/>
      </c>
    </row>
    <row r="28" spans="1:26" ht="9.75" customHeight="1">
      <c r="A28" s="135"/>
      <c r="C28" s="2"/>
      <c r="D28" s="2"/>
      <c r="E28" s="61"/>
      <c r="F28" s="61"/>
      <c r="G28" s="61"/>
      <c r="H28" s="98" t="str">
        <f t="shared" si="1"/>
        <v/>
      </c>
      <c r="I28" s="72"/>
      <c r="J28" s="72"/>
      <c r="K28" s="72"/>
      <c r="L28" s="72"/>
      <c r="M28" s="100" t="str">
        <f t="shared" si="2"/>
        <v/>
      </c>
      <c r="N28" s="102" t="str">
        <f t="shared" si="3"/>
        <v/>
      </c>
      <c r="O28" s="48" t="str">
        <f t="shared" si="0"/>
        <v/>
      </c>
      <c r="P28" s="1" t="str">
        <f t="shared" si="4"/>
        <v/>
      </c>
      <c r="Q28" s="49" t="str">
        <f t="shared" si="5"/>
        <v/>
      </c>
      <c r="R28" s="3"/>
      <c r="S28" s="3"/>
      <c r="T28" s="36" t="str">
        <f t="shared" si="6"/>
        <v/>
      </c>
      <c r="U28" s="14" t="str">
        <f t="shared" si="7"/>
        <v/>
      </c>
      <c r="V28" s="14" t="str">
        <f t="shared" si="8"/>
        <v/>
      </c>
      <c r="W28" s="14" t="str">
        <f t="shared" si="9"/>
        <v/>
      </c>
      <c r="X28" s="14" t="str">
        <f t="shared" si="9"/>
        <v/>
      </c>
      <c r="Y28" s="14" t="str">
        <f t="shared" si="9"/>
        <v/>
      </c>
      <c r="Z28" s="14" t="str">
        <f t="shared" si="9"/>
        <v/>
      </c>
    </row>
    <row r="29" spans="1:26" ht="9.75" customHeight="1">
      <c r="A29" s="135"/>
      <c r="C29" s="2"/>
      <c r="D29" s="2"/>
      <c r="E29" s="61"/>
      <c r="F29" s="61"/>
      <c r="G29" s="61"/>
      <c r="H29" s="98" t="str">
        <f t="shared" si="1"/>
        <v/>
      </c>
      <c r="I29" s="72"/>
      <c r="J29" s="72"/>
      <c r="K29" s="72"/>
      <c r="L29" s="72"/>
      <c r="M29" s="100" t="str">
        <f t="shared" si="2"/>
        <v/>
      </c>
      <c r="N29" s="102" t="str">
        <f t="shared" si="3"/>
        <v/>
      </c>
      <c r="O29" s="48" t="str">
        <f t="shared" si="0"/>
        <v/>
      </c>
      <c r="P29" s="1" t="str">
        <f t="shared" si="4"/>
        <v/>
      </c>
      <c r="Q29" s="49" t="str">
        <f t="shared" si="5"/>
        <v/>
      </c>
      <c r="R29" s="3"/>
      <c r="S29" s="3"/>
      <c r="T29" s="36" t="str">
        <f t="shared" si="6"/>
        <v/>
      </c>
      <c r="U29" s="14" t="str">
        <f t="shared" si="7"/>
        <v/>
      </c>
      <c r="V29" s="14" t="str">
        <f t="shared" si="8"/>
        <v/>
      </c>
      <c r="W29" s="14" t="str">
        <f t="shared" si="9"/>
        <v/>
      </c>
      <c r="X29" s="14" t="str">
        <f t="shared" si="9"/>
        <v/>
      </c>
      <c r="Y29" s="14" t="str">
        <f t="shared" si="9"/>
        <v/>
      </c>
      <c r="Z29" s="14" t="str">
        <f t="shared" si="9"/>
        <v/>
      </c>
    </row>
    <row r="30" spans="1:26" ht="9.75" customHeight="1">
      <c r="A30" s="135"/>
      <c r="C30" s="2"/>
      <c r="D30" s="2"/>
      <c r="E30" s="61"/>
      <c r="F30" s="61"/>
      <c r="G30" s="61"/>
      <c r="H30" s="98" t="str">
        <f t="shared" si="1"/>
        <v/>
      </c>
      <c r="I30" s="72"/>
      <c r="J30" s="72"/>
      <c r="K30" s="72"/>
      <c r="L30" s="72"/>
      <c r="M30" s="100" t="str">
        <f t="shared" si="2"/>
        <v/>
      </c>
      <c r="N30" s="102" t="str">
        <f t="shared" si="3"/>
        <v/>
      </c>
      <c r="O30" s="48" t="str">
        <f t="shared" si="0"/>
        <v/>
      </c>
      <c r="P30" s="1" t="str">
        <f t="shared" si="4"/>
        <v/>
      </c>
      <c r="Q30" s="49" t="str">
        <f t="shared" si="5"/>
        <v/>
      </c>
      <c r="R30" s="3"/>
      <c r="S30" s="3"/>
      <c r="T30" s="36" t="str">
        <f t="shared" si="6"/>
        <v/>
      </c>
      <c r="U30" s="14" t="str">
        <f t="shared" si="7"/>
        <v/>
      </c>
      <c r="V30" s="14" t="str">
        <f t="shared" si="8"/>
        <v/>
      </c>
      <c r="W30" s="14" t="str">
        <f t="shared" si="9"/>
        <v/>
      </c>
      <c r="X30" s="14" t="str">
        <f t="shared" si="9"/>
        <v/>
      </c>
      <c r="Y30" s="14" t="str">
        <f t="shared" si="9"/>
        <v/>
      </c>
      <c r="Z30" s="14" t="str">
        <f t="shared" si="9"/>
        <v/>
      </c>
    </row>
    <row r="31" spans="1:26" ht="9.75" customHeight="1">
      <c r="A31" s="135"/>
      <c r="C31" s="2"/>
      <c r="D31" s="2"/>
      <c r="E31" s="61"/>
      <c r="F31" s="61"/>
      <c r="G31" s="61"/>
      <c r="H31" s="98" t="str">
        <f t="shared" si="1"/>
        <v/>
      </c>
      <c r="I31" s="72"/>
      <c r="J31" s="72"/>
      <c r="K31" s="72"/>
      <c r="L31" s="72"/>
      <c r="M31" s="100" t="str">
        <f t="shared" si="2"/>
        <v/>
      </c>
      <c r="N31" s="102" t="str">
        <f t="shared" si="3"/>
        <v/>
      </c>
      <c r="O31" s="48" t="str">
        <f t="shared" si="0"/>
        <v/>
      </c>
      <c r="P31" s="1" t="str">
        <f t="shared" si="4"/>
        <v/>
      </c>
      <c r="Q31" s="49" t="str">
        <f t="shared" si="5"/>
        <v/>
      </c>
      <c r="R31" s="3"/>
      <c r="S31" s="3"/>
      <c r="T31" s="36" t="str">
        <f t="shared" si="6"/>
        <v/>
      </c>
      <c r="U31" s="14" t="str">
        <f t="shared" si="7"/>
        <v/>
      </c>
      <c r="V31" s="14" t="str">
        <f t="shared" si="8"/>
        <v/>
      </c>
      <c r="W31" s="14" t="str">
        <f t="shared" ref="W31:Z53" si="10">IF(V31="","",IF($V31=W$2,"1","0"))</f>
        <v/>
      </c>
      <c r="X31" s="14" t="str">
        <f t="shared" si="10"/>
        <v/>
      </c>
      <c r="Y31" s="14" t="str">
        <f t="shared" si="10"/>
        <v/>
      </c>
      <c r="Z31" s="14" t="str">
        <f t="shared" si="10"/>
        <v/>
      </c>
    </row>
    <row r="32" spans="1:26" ht="9.75" customHeight="1">
      <c r="A32" s="135"/>
      <c r="C32" s="2"/>
      <c r="D32" s="2"/>
      <c r="E32" s="61"/>
      <c r="F32" s="61"/>
      <c r="G32" s="61"/>
      <c r="H32" s="98" t="str">
        <f t="shared" si="1"/>
        <v/>
      </c>
      <c r="I32" s="72"/>
      <c r="J32" s="72"/>
      <c r="K32" s="72"/>
      <c r="L32" s="72"/>
      <c r="M32" s="100" t="str">
        <f t="shared" si="2"/>
        <v/>
      </c>
      <c r="N32" s="102" t="str">
        <f t="shared" si="3"/>
        <v/>
      </c>
      <c r="O32" s="48" t="str">
        <f t="shared" si="0"/>
        <v/>
      </c>
      <c r="P32" s="1" t="str">
        <f t="shared" si="4"/>
        <v/>
      </c>
      <c r="Q32" s="49" t="str">
        <f t="shared" si="5"/>
        <v/>
      </c>
      <c r="R32" s="3"/>
      <c r="S32" s="3"/>
      <c r="T32" s="36" t="str">
        <f t="shared" si="6"/>
        <v/>
      </c>
      <c r="U32" s="14" t="str">
        <f t="shared" si="7"/>
        <v/>
      </c>
      <c r="V32" s="14" t="str">
        <f t="shared" si="8"/>
        <v/>
      </c>
      <c r="W32" s="14" t="str">
        <f t="shared" si="10"/>
        <v/>
      </c>
      <c r="X32" s="14" t="str">
        <f t="shared" si="10"/>
        <v/>
      </c>
      <c r="Y32" s="14" t="str">
        <f t="shared" si="10"/>
        <v/>
      </c>
      <c r="Z32" s="14" t="str">
        <f t="shared" si="10"/>
        <v/>
      </c>
    </row>
    <row r="33" spans="1:26" ht="9.75" customHeight="1">
      <c r="A33" s="135"/>
      <c r="C33" s="2"/>
      <c r="D33" s="2"/>
      <c r="E33" s="61"/>
      <c r="F33" s="61"/>
      <c r="G33" s="61"/>
      <c r="H33" s="98" t="str">
        <f t="shared" si="1"/>
        <v/>
      </c>
      <c r="I33" s="72"/>
      <c r="J33" s="72"/>
      <c r="K33" s="72"/>
      <c r="L33" s="72"/>
      <c r="M33" s="100" t="str">
        <f t="shared" si="2"/>
        <v/>
      </c>
      <c r="N33" s="102" t="str">
        <f t="shared" si="3"/>
        <v/>
      </c>
      <c r="O33" s="48" t="str">
        <f t="shared" si="0"/>
        <v/>
      </c>
      <c r="P33" s="1" t="str">
        <f t="shared" si="4"/>
        <v/>
      </c>
      <c r="Q33" s="49" t="str">
        <f t="shared" si="5"/>
        <v/>
      </c>
      <c r="R33" s="3"/>
      <c r="S33" s="3"/>
      <c r="T33" s="36" t="str">
        <f t="shared" si="6"/>
        <v/>
      </c>
      <c r="U33" s="14" t="str">
        <f t="shared" si="7"/>
        <v/>
      </c>
      <c r="V33" s="14" t="str">
        <f t="shared" si="8"/>
        <v/>
      </c>
      <c r="W33" s="14" t="str">
        <f t="shared" si="10"/>
        <v/>
      </c>
      <c r="X33" s="14" t="str">
        <f t="shared" si="10"/>
        <v/>
      </c>
      <c r="Y33" s="14" t="str">
        <f t="shared" si="10"/>
        <v/>
      </c>
      <c r="Z33" s="14" t="str">
        <f t="shared" si="10"/>
        <v/>
      </c>
    </row>
    <row r="34" spans="1:26" ht="9.75" customHeight="1">
      <c r="A34" s="135"/>
      <c r="C34" s="2"/>
      <c r="D34" s="2"/>
      <c r="E34" s="61"/>
      <c r="F34" s="61"/>
      <c r="G34" s="61"/>
      <c r="H34" s="98" t="str">
        <f t="shared" si="1"/>
        <v/>
      </c>
      <c r="I34" s="72"/>
      <c r="J34" s="72"/>
      <c r="K34" s="72"/>
      <c r="L34" s="72"/>
      <c r="M34" s="100" t="str">
        <f t="shared" si="2"/>
        <v/>
      </c>
      <c r="N34" s="102" t="str">
        <f t="shared" si="3"/>
        <v/>
      </c>
      <c r="O34" s="48" t="str">
        <f t="shared" si="0"/>
        <v/>
      </c>
      <c r="P34" s="1" t="str">
        <f t="shared" si="4"/>
        <v/>
      </c>
      <c r="Q34" s="49" t="str">
        <f t="shared" si="5"/>
        <v/>
      </c>
      <c r="R34" s="3"/>
      <c r="S34" s="3"/>
      <c r="T34" s="36" t="str">
        <f t="shared" si="6"/>
        <v/>
      </c>
      <c r="U34" s="14" t="str">
        <f t="shared" si="7"/>
        <v/>
      </c>
      <c r="V34" s="14" t="str">
        <f t="shared" si="8"/>
        <v/>
      </c>
      <c r="W34" s="14" t="str">
        <f t="shared" si="10"/>
        <v/>
      </c>
      <c r="X34" s="14" t="str">
        <f t="shared" si="10"/>
        <v/>
      </c>
      <c r="Y34" s="14" t="str">
        <f t="shared" si="10"/>
        <v/>
      </c>
      <c r="Z34" s="14" t="str">
        <f t="shared" si="10"/>
        <v/>
      </c>
    </row>
    <row r="35" spans="1:26" ht="9.75" customHeight="1">
      <c r="A35" s="135"/>
      <c r="C35" s="2"/>
      <c r="D35" s="2"/>
      <c r="E35" s="61"/>
      <c r="F35" s="61"/>
      <c r="G35" s="61"/>
      <c r="H35" s="98" t="str">
        <f t="shared" si="1"/>
        <v/>
      </c>
      <c r="I35" s="72"/>
      <c r="J35" s="72"/>
      <c r="K35" s="72"/>
      <c r="L35" s="72"/>
      <c r="M35" s="100" t="str">
        <f t="shared" si="2"/>
        <v/>
      </c>
      <c r="N35" s="102" t="str">
        <f t="shared" si="3"/>
        <v/>
      </c>
      <c r="O35" s="48" t="str">
        <f t="shared" ref="O35:O53" si="11">IF(ISBLANK(A35),"",IFERROR(ROUND(IF(N35="","",-11.965*N35^2+32.28*N35+78.259),0),""))</f>
        <v/>
      </c>
      <c r="P35" s="1" t="str">
        <f t="shared" si="4"/>
        <v/>
      </c>
      <c r="Q35" s="49" t="str">
        <f t="shared" si="5"/>
        <v/>
      </c>
      <c r="R35" s="3"/>
      <c r="S35" s="3"/>
      <c r="T35" s="36" t="str">
        <f t="shared" si="6"/>
        <v/>
      </c>
      <c r="U35" s="14" t="str">
        <f t="shared" si="7"/>
        <v/>
      </c>
      <c r="V35" s="14" t="str">
        <f t="shared" si="8"/>
        <v/>
      </c>
      <c r="W35" s="14" t="str">
        <f t="shared" si="10"/>
        <v/>
      </c>
      <c r="X35" s="14" t="str">
        <f t="shared" si="10"/>
        <v/>
      </c>
      <c r="Y35" s="14" t="str">
        <f t="shared" si="10"/>
        <v/>
      </c>
      <c r="Z35" s="14" t="str">
        <f t="shared" si="10"/>
        <v/>
      </c>
    </row>
    <row r="36" spans="1:26" ht="9.75" customHeight="1">
      <c r="A36" s="135"/>
      <c r="C36" s="2"/>
      <c r="D36" s="2"/>
      <c r="E36" s="61"/>
      <c r="F36" s="61"/>
      <c r="G36" s="61"/>
      <c r="H36" s="98" t="str">
        <f t="shared" si="1"/>
        <v/>
      </c>
      <c r="I36" s="72"/>
      <c r="J36" s="72"/>
      <c r="K36" s="72"/>
      <c r="L36" s="72"/>
      <c r="M36" s="100" t="str">
        <f t="shared" si="2"/>
        <v/>
      </c>
      <c r="N36" s="102" t="str">
        <f t="shared" si="3"/>
        <v/>
      </c>
      <c r="O36" s="48" t="str">
        <f t="shared" si="11"/>
        <v/>
      </c>
      <c r="P36" s="1" t="str">
        <f t="shared" si="4"/>
        <v/>
      </c>
      <c r="Q36" s="49" t="str">
        <f t="shared" si="5"/>
        <v/>
      </c>
      <c r="R36" s="3"/>
      <c r="S36" s="3"/>
      <c r="T36" s="36" t="str">
        <f t="shared" si="6"/>
        <v/>
      </c>
      <c r="U36" s="14" t="str">
        <f t="shared" si="7"/>
        <v/>
      </c>
      <c r="V36" s="14" t="str">
        <f t="shared" si="8"/>
        <v/>
      </c>
      <c r="W36" s="14" t="str">
        <f t="shared" si="10"/>
        <v/>
      </c>
      <c r="X36" s="14" t="str">
        <f t="shared" si="10"/>
        <v/>
      </c>
      <c r="Y36" s="14" t="str">
        <f t="shared" si="10"/>
        <v/>
      </c>
      <c r="Z36" s="14" t="str">
        <f t="shared" si="10"/>
        <v/>
      </c>
    </row>
    <row r="37" spans="1:26" ht="9.75" customHeight="1">
      <c r="A37" s="135"/>
      <c r="C37" s="2"/>
      <c r="D37" s="2"/>
      <c r="E37" s="61"/>
      <c r="F37" s="61"/>
      <c r="G37" s="61"/>
      <c r="H37" s="98" t="str">
        <f t="shared" si="1"/>
        <v/>
      </c>
      <c r="I37" s="72"/>
      <c r="J37" s="72"/>
      <c r="K37" s="72"/>
      <c r="L37" s="72"/>
      <c r="M37" s="100" t="str">
        <f t="shared" si="2"/>
        <v/>
      </c>
      <c r="N37" s="102" t="str">
        <f t="shared" si="3"/>
        <v/>
      </c>
      <c r="O37" s="48" t="str">
        <f t="shared" si="11"/>
        <v/>
      </c>
      <c r="P37" s="1" t="str">
        <f t="shared" si="4"/>
        <v/>
      </c>
      <c r="Q37" s="49" t="str">
        <f t="shared" si="5"/>
        <v/>
      </c>
      <c r="R37" s="3"/>
      <c r="S37" s="3"/>
      <c r="T37" s="36" t="str">
        <f t="shared" si="6"/>
        <v/>
      </c>
      <c r="U37" s="14" t="str">
        <f t="shared" si="7"/>
        <v/>
      </c>
      <c r="V37" s="14" t="str">
        <f t="shared" si="8"/>
        <v/>
      </c>
      <c r="W37" s="14" t="str">
        <f t="shared" si="10"/>
        <v/>
      </c>
      <c r="X37" s="14" t="str">
        <f t="shared" si="10"/>
        <v/>
      </c>
      <c r="Y37" s="14" t="str">
        <f t="shared" si="10"/>
        <v/>
      </c>
      <c r="Z37" s="14" t="str">
        <f t="shared" si="10"/>
        <v/>
      </c>
    </row>
    <row r="38" spans="1:26" ht="9.75" customHeight="1">
      <c r="A38" s="135"/>
      <c r="C38" s="2"/>
      <c r="D38" s="2"/>
      <c r="E38" s="61"/>
      <c r="F38" s="61"/>
      <c r="G38" s="61"/>
      <c r="H38" s="98" t="str">
        <f t="shared" si="1"/>
        <v/>
      </c>
      <c r="I38" s="72"/>
      <c r="J38" s="72"/>
      <c r="K38" s="72"/>
      <c r="L38" s="72"/>
      <c r="M38" s="100" t="str">
        <f t="shared" si="2"/>
        <v/>
      </c>
      <c r="N38" s="102" t="str">
        <f t="shared" si="3"/>
        <v/>
      </c>
      <c r="O38" s="48" t="str">
        <f t="shared" si="11"/>
        <v/>
      </c>
      <c r="P38" s="1" t="str">
        <f t="shared" si="4"/>
        <v/>
      </c>
      <c r="Q38" s="49" t="str">
        <f t="shared" si="5"/>
        <v/>
      </c>
      <c r="R38" s="3"/>
      <c r="S38" s="3"/>
      <c r="T38" s="36" t="str">
        <f t="shared" si="6"/>
        <v/>
      </c>
      <c r="U38" s="14" t="str">
        <f t="shared" si="7"/>
        <v/>
      </c>
      <c r="V38" s="14" t="str">
        <f t="shared" si="8"/>
        <v/>
      </c>
      <c r="W38" s="14" t="str">
        <f t="shared" si="10"/>
        <v/>
      </c>
      <c r="X38" s="14" t="str">
        <f t="shared" si="10"/>
        <v/>
      </c>
      <c r="Y38" s="14" t="str">
        <f t="shared" si="10"/>
        <v/>
      </c>
      <c r="Z38" s="14" t="str">
        <f t="shared" si="10"/>
        <v/>
      </c>
    </row>
    <row r="39" spans="1:26" ht="9.75" customHeight="1">
      <c r="A39" s="135"/>
      <c r="C39" s="2"/>
      <c r="D39" s="2"/>
      <c r="E39" s="61"/>
      <c r="F39" s="61"/>
      <c r="G39" s="61"/>
      <c r="H39" s="98" t="str">
        <f t="shared" si="1"/>
        <v/>
      </c>
      <c r="I39" s="72"/>
      <c r="J39" s="72"/>
      <c r="K39" s="72"/>
      <c r="L39" s="72"/>
      <c r="M39" s="100" t="str">
        <f t="shared" si="2"/>
        <v/>
      </c>
      <c r="N39" s="102" t="str">
        <f t="shared" si="3"/>
        <v/>
      </c>
      <c r="O39" s="48" t="str">
        <f t="shared" si="11"/>
        <v/>
      </c>
      <c r="P39" s="1" t="str">
        <f t="shared" si="4"/>
        <v/>
      </c>
      <c r="Q39" s="49" t="str">
        <f t="shared" si="5"/>
        <v/>
      </c>
      <c r="R39" s="3"/>
      <c r="S39" s="3"/>
      <c r="T39" s="36" t="str">
        <f t="shared" si="6"/>
        <v/>
      </c>
      <c r="U39" s="14" t="str">
        <f t="shared" si="7"/>
        <v/>
      </c>
      <c r="V39" s="14" t="str">
        <f t="shared" si="8"/>
        <v/>
      </c>
      <c r="W39" s="14" t="str">
        <f t="shared" si="10"/>
        <v/>
      </c>
      <c r="X39" s="14" t="str">
        <f t="shared" si="10"/>
        <v/>
      </c>
      <c r="Y39" s="14" t="str">
        <f t="shared" si="10"/>
        <v/>
      </c>
      <c r="Z39" s="14" t="str">
        <f t="shared" si="10"/>
        <v/>
      </c>
    </row>
    <row r="40" spans="1:26" ht="9.75" customHeight="1">
      <c r="A40" s="135"/>
      <c r="C40" s="2"/>
      <c r="D40" s="2"/>
      <c r="E40" s="61"/>
      <c r="F40" s="61"/>
      <c r="G40" s="61"/>
      <c r="H40" s="98" t="str">
        <f t="shared" si="1"/>
        <v/>
      </c>
      <c r="I40" s="72"/>
      <c r="J40" s="72"/>
      <c r="K40" s="72"/>
      <c r="L40" s="72"/>
      <c r="M40" s="100" t="str">
        <f t="shared" si="2"/>
        <v/>
      </c>
      <c r="N40" s="102" t="str">
        <f t="shared" si="3"/>
        <v/>
      </c>
      <c r="O40" s="48" t="str">
        <f t="shared" si="11"/>
        <v/>
      </c>
      <c r="P40" s="1" t="str">
        <f t="shared" si="4"/>
        <v/>
      </c>
      <c r="Q40" s="49" t="str">
        <f t="shared" si="5"/>
        <v/>
      </c>
      <c r="R40" s="3"/>
      <c r="S40" s="3"/>
      <c r="T40" s="36" t="str">
        <f t="shared" si="6"/>
        <v/>
      </c>
      <c r="U40" s="14" t="str">
        <f t="shared" si="7"/>
        <v/>
      </c>
      <c r="V40" s="14" t="str">
        <f t="shared" si="8"/>
        <v/>
      </c>
      <c r="W40" s="14" t="str">
        <f t="shared" si="10"/>
        <v/>
      </c>
      <c r="X40" s="14" t="str">
        <f t="shared" si="10"/>
        <v/>
      </c>
      <c r="Y40" s="14" t="str">
        <f t="shared" si="10"/>
        <v/>
      </c>
      <c r="Z40" s="14" t="str">
        <f t="shared" si="10"/>
        <v/>
      </c>
    </row>
    <row r="41" spans="1:26" ht="9.75" customHeight="1">
      <c r="A41" s="135"/>
      <c r="C41" s="2"/>
      <c r="D41" s="2"/>
      <c r="E41" s="61"/>
      <c r="F41" s="61"/>
      <c r="G41" s="61"/>
      <c r="H41" s="98" t="str">
        <f t="shared" si="1"/>
        <v/>
      </c>
      <c r="I41" s="72"/>
      <c r="J41" s="72"/>
      <c r="K41" s="72"/>
      <c r="L41" s="72"/>
      <c r="M41" s="100" t="str">
        <f t="shared" si="2"/>
        <v/>
      </c>
      <c r="N41" s="102" t="str">
        <f t="shared" si="3"/>
        <v/>
      </c>
      <c r="O41" s="48" t="str">
        <f t="shared" si="11"/>
        <v/>
      </c>
      <c r="P41" s="1" t="str">
        <f t="shared" si="4"/>
        <v/>
      </c>
      <c r="Q41" s="49" t="str">
        <f t="shared" si="5"/>
        <v/>
      </c>
      <c r="R41" s="3"/>
      <c r="S41" s="3"/>
      <c r="T41" s="36" t="str">
        <f t="shared" si="6"/>
        <v/>
      </c>
      <c r="U41" s="14" t="str">
        <f t="shared" si="7"/>
        <v/>
      </c>
      <c r="V41" s="14" t="str">
        <f t="shared" si="8"/>
        <v/>
      </c>
      <c r="W41" s="14" t="str">
        <f t="shared" si="10"/>
        <v/>
      </c>
      <c r="X41" s="14" t="str">
        <f t="shared" si="10"/>
        <v/>
      </c>
      <c r="Y41" s="14" t="str">
        <f t="shared" si="10"/>
        <v/>
      </c>
      <c r="Z41" s="14" t="str">
        <f t="shared" si="10"/>
        <v/>
      </c>
    </row>
    <row r="42" spans="1:26" ht="9.75" customHeight="1">
      <c r="A42" s="135"/>
      <c r="C42" s="2"/>
      <c r="D42" s="2"/>
      <c r="E42" s="61"/>
      <c r="F42" s="61"/>
      <c r="G42" s="61"/>
      <c r="H42" s="98" t="str">
        <f t="shared" si="1"/>
        <v/>
      </c>
      <c r="I42" s="72"/>
      <c r="J42" s="72"/>
      <c r="K42" s="72"/>
      <c r="L42" s="72"/>
      <c r="M42" s="100" t="str">
        <f t="shared" si="2"/>
        <v/>
      </c>
      <c r="N42" s="102" t="str">
        <f t="shared" si="3"/>
        <v/>
      </c>
      <c r="O42" s="48" t="str">
        <f t="shared" si="11"/>
        <v/>
      </c>
      <c r="P42" s="1" t="str">
        <f t="shared" si="4"/>
        <v/>
      </c>
      <c r="Q42" s="49" t="str">
        <f t="shared" si="5"/>
        <v/>
      </c>
      <c r="R42" s="3"/>
      <c r="S42" s="3"/>
      <c r="T42" s="36" t="str">
        <f t="shared" si="6"/>
        <v/>
      </c>
      <c r="U42" s="14" t="str">
        <f t="shared" si="7"/>
        <v/>
      </c>
      <c r="V42" s="14" t="str">
        <f t="shared" si="8"/>
        <v/>
      </c>
      <c r="W42" s="14" t="str">
        <f t="shared" si="10"/>
        <v/>
      </c>
      <c r="X42" s="14" t="str">
        <f t="shared" si="10"/>
        <v/>
      </c>
      <c r="Y42" s="14" t="str">
        <f t="shared" si="10"/>
        <v/>
      </c>
      <c r="Z42" s="14" t="str">
        <f t="shared" si="10"/>
        <v/>
      </c>
    </row>
    <row r="43" spans="1:26" ht="9.75" customHeight="1">
      <c r="A43" s="135"/>
      <c r="C43" s="2"/>
      <c r="D43" s="2"/>
      <c r="E43" s="61"/>
      <c r="F43" s="61"/>
      <c r="G43" s="61"/>
      <c r="H43" s="98" t="str">
        <f t="shared" si="1"/>
        <v/>
      </c>
      <c r="I43" s="72"/>
      <c r="J43" s="72"/>
      <c r="K43" s="72"/>
      <c r="L43" s="72"/>
      <c r="M43" s="100" t="str">
        <f t="shared" si="2"/>
        <v/>
      </c>
      <c r="N43" s="102" t="str">
        <f t="shared" si="3"/>
        <v/>
      </c>
      <c r="O43" s="48" t="str">
        <f t="shared" si="11"/>
        <v/>
      </c>
      <c r="P43" s="1" t="str">
        <f t="shared" si="4"/>
        <v/>
      </c>
      <c r="Q43" s="49" t="str">
        <f t="shared" si="5"/>
        <v/>
      </c>
      <c r="R43" s="3"/>
      <c r="S43" s="3"/>
      <c r="T43" s="36" t="str">
        <f t="shared" si="6"/>
        <v/>
      </c>
      <c r="U43" s="14" t="str">
        <f t="shared" si="7"/>
        <v/>
      </c>
      <c r="V43" s="14" t="str">
        <f t="shared" si="8"/>
        <v/>
      </c>
      <c r="W43" s="14" t="str">
        <f t="shared" si="10"/>
        <v/>
      </c>
      <c r="X43" s="14" t="str">
        <f t="shared" si="10"/>
        <v/>
      </c>
      <c r="Y43" s="14" t="str">
        <f t="shared" si="10"/>
        <v/>
      </c>
      <c r="Z43" s="14" t="str">
        <f t="shared" si="10"/>
        <v/>
      </c>
    </row>
    <row r="44" spans="1:26" ht="9.75" customHeight="1">
      <c r="A44" s="135"/>
      <c r="C44" s="2"/>
      <c r="D44" s="2"/>
      <c r="E44" s="61"/>
      <c r="F44" s="61"/>
      <c r="G44" s="61"/>
      <c r="H44" s="98" t="str">
        <f t="shared" si="1"/>
        <v/>
      </c>
      <c r="I44" s="72"/>
      <c r="J44" s="72"/>
      <c r="K44" s="72"/>
      <c r="L44" s="72"/>
      <c r="M44" s="100" t="str">
        <f t="shared" si="2"/>
        <v/>
      </c>
      <c r="N44" s="102" t="str">
        <f t="shared" si="3"/>
        <v/>
      </c>
      <c r="O44" s="48" t="str">
        <f t="shared" si="11"/>
        <v/>
      </c>
      <c r="P44" s="1" t="str">
        <f t="shared" si="4"/>
        <v/>
      </c>
      <c r="Q44" s="49" t="str">
        <f t="shared" si="5"/>
        <v/>
      </c>
      <c r="T44" s="36" t="str">
        <f t="shared" si="6"/>
        <v/>
      </c>
      <c r="U44" s="14" t="str">
        <f t="shared" si="7"/>
        <v/>
      </c>
      <c r="V44" s="14" t="str">
        <f t="shared" si="8"/>
        <v/>
      </c>
      <c r="W44" s="14" t="str">
        <f t="shared" si="10"/>
        <v/>
      </c>
      <c r="X44" s="14" t="str">
        <f t="shared" si="10"/>
        <v/>
      </c>
      <c r="Y44" s="14" t="str">
        <f t="shared" si="10"/>
        <v/>
      </c>
      <c r="Z44" s="14" t="str">
        <f t="shared" si="10"/>
        <v/>
      </c>
    </row>
    <row r="45" spans="1:26" s="1" customFormat="1" ht="9.75" customHeight="1">
      <c r="A45" s="135"/>
      <c r="B45" s="2"/>
      <c r="C45" s="2"/>
      <c r="D45" s="2"/>
      <c r="E45" s="61"/>
      <c r="F45" s="61"/>
      <c r="G45" s="61"/>
      <c r="H45" s="98" t="str">
        <f t="shared" si="1"/>
        <v/>
      </c>
      <c r="I45" s="72"/>
      <c r="J45" s="72"/>
      <c r="K45" s="72"/>
      <c r="L45" s="72"/>
      <c r="M45" s="100" t="str">
        <f t="shared" si="2"/>
        <v/>
      </c>
      <c r="N45" s="102" t="str">
        <f t="shared" si="3"/>
        <v/>
      </c>
      <c r="O45" s="48" t="str">
        <f t="shared" si="11"/>
        <v/>
      </c>
      <c r="P45" s="1" t="str">
        <f t="shared" si="4"/>
        <v/>
      </c>
      <c r="Q45" s="49" t="str">
        <f t="shared" si="5"/>
        <v/>
      </c>
      <c r="R45" s="2"/>
      <c r="S45" s="2"/>
      <c r="T45" s="36" t="str">
        <f t="shared" si="6"/>
        <v/>
      </c>
      <c r="U45" s="14" t="str">
        <f t="shared" si="7"/>
        <v/>
      </c>
      <c r="V45" s="14" t="str">
        <f t="shared" si="8"/>
        <v/>
      </c>
      <c r="W45" s="14" t="str">
        <f t="shared" si="10"/>
        <v/>
      </c>
      <c r="X45" s="14" t="str">
        <f t="shared" si="10"/>
        <v/>
      </c>
      <c r="Y45" s="14" t="str">
        <f t="shared" si="10"/>
        <v/>
      </c>
      <c r="Z45" s="14" t="str">
        <f t="shared" si="10"/>
        <v/>
      </c>
    </row>
    <row r="46" spans="1:26" s="1" customFormat="1" ht="9.75" customHeight="1">
      <c r="A46" s="135"/>
      <c r="B46" s="2"/>
      <c r="C46" s="2"/>
      <c r="D46" s="2"/>
      <c r="E46" s="61"/>
      <c r="F46" s="61"/>
      <c r="G46" s="61"/>
      <c r="H46" s="98" t="str">
        <f t="shared" si="1"/>
        <v/>
      </c>
      <c r="I46" s="72"/>
      <c r="J46" s="72"/>
      <c r="K46" s="72"/>
      <c r="L46" s="72"/>
      <c r="M46" s="100" t="str">
        <f t="shared" si="2"/>
        <v/>
      </c>
      <c r="N46" s="102" t="str">
        <f t="shared" si="3"/>
        <v/>
      </c>
      <c r="O46" s="48" t="str">
        <f t="shared" si="11"/>
        <v/>
      </c>
      <c r="P46" s="1" t="str">
        <f t="shared" si="4"/>
        <v/>
      </c>
      <c r="Q46" s="49" t="str">
        <f t="shared" si="5"/>
        <v/>
      </c>
      <c r="R46" s="2"/>
      <c r="S46" s="2"/>
      <c r="T46" s="36" t="str">
        <f t="shared" si="6"/>
        <v/>
      </c>
      <c r="U46" s="14" t="str">
        <f t="shared" si="7"/>
        <v/>
      </c>
      <c r="V46" s="14" t="str">
        <f t="shared" si="8"/>
        <v/>
      </c>
      <c r="W46" s="14" t="str">
        <f t="shared" si="10"/>
        <v/>
      </c>
      <c r="X46" s="14" t="str">
        <f t="shared" si="10"/>
        <v/>
      </c>
      <c r="Y46" s="14" t="str">
        <f t="shared" si="10"/>
        <v/>
      </c>
      <c r="Z46" s="14" t="str">
        <f t="shared" si="10"/>
        <v/>
      </c>
    </row>
    <row r="47" spans="1:26" s="1" customFormat="1" ht="9.75" customHeight="1">
      <c r="A47" s="135"/>
      <c r="B47" s="2"/>
      <c r="C47" s="2"/>
      <c r="D47" s="2"/>
      <c r="E47" s="61"/>
      <c r="F47" s="61"/>
      <c r="G47" s="61"/>
      <c r="H47" s="98" t="str">
        <f t="shared" si="1"/>
        <v/>
      </c>
      <c r="I47" s="72"/>
      <c r="J47" s="72"/>
      <c r="K47" s="72"/>
      <c r="L47" s="72"/>
      <c r="M47" s="100" t="str">
        <f t="shared" si="2"/>
        <v/>
      </c>
      <c r="N47" s="102" t="str">
        <f t="shared" si="3"/>
        <v/>
      </c>
      <c r="O47" s="48" t="str">
        <f t="shared" si="11"/>
        <v/>
      </c>
      <c r="P47" s="1" t="str">
        <f t="shared" si="4"/>
        <v/>
      </c>
      <c r="Q47" s="49" t="str">
        <f t="shared" si="5"/>
        <v/>
      </c>
      <c r="R47" s="2"/>
      <c r="S47" s="2"/>
      <c r="T47" s="36" t="str">
        <f t="shared" si="6"/>
        <v/>
      </c>
      <c r="U47" s="14" t="str">
        <f t="shared" si="7"/>
        <v/>
      </c>
      <c r="V47" s="14" t="str">
        <f t="shared" si="8"/>
        <v/>
      </c>
      <c r="W47" s="14" t="str">
        <f t="shared" si="10"/>
        <v/>
      </c>
      <c r="X47" s="14" t="str">
        <f t="shared" si="10"/>
        <v/>
      </c>
      <c r="Y47" s="14" t="str">
        <f t="shared" si="10"/>
        <v/>
      </c>
      <c r="Z47" s="14" t="str">
        <f t="shared" si="10"/>
        <v/>
      </c>
    </row>
    <row r="48" spans="1:26" s="1" customFormat="1" ht="9.75" customHeight="1">
      <c r="A48" s="135"/>
      <c r="B48" s="2"/>
      <c r="C48" s="2"/>
      <c r="D48" s="2"/>
      <c r="E48" s="61"/>
      <c r="F48" s="61"/>
      <c r="G48" s="61"/>
      <c r="H48" s="98" t="str">
        <f t="shared" si="1"/>
        <v/>
      </c>
      <c r="I48" s="72"/>
      <c r="J48" s="72"/>
      <c r="K48" s="72"/>
      <c r="L48" s="72"/>
      <c r="M48" s="100" t="str">
        <f t="shared" si="2"/>
        <v/>
      </c>
      <c r="N48" s="102" t="str">
        <f t="shared" si="3"/>
        <v/>
      </c>
      <c r="O48" s="48" t="str">
        <f t="shared" si="11"/>
        <v/>
      </c>
      <c r="P48" s="1" t="str">
        <f t="shared" si="4"/>
        <v/>
      </c>
      <c r="Q48" s="49" t="str">
        <f t="shared" si="5"/>
        <v/>
      </c>
      <c r="R48" s="2"/>
      <c r="S48" s="2"/>
      <c r="T48" s="36" t="str">
        <f t="shared" si="6"/>
        <v/>
      </c>
      <c r="U48" s="14" t="str">
        <f t="shared" si="7"/>
        <v/>
      </c>
      <c r="V48" s="14" t="str">
        <f t="shared" si="8"/>
        <v/>
      </c>
      <c r="W48" s="14" t="str">
        <f t="shared" si="10"/>
        <v/>
      </c>
      <c r="X48" s="14" t="str">
        <f t="shared" si="10"/>
        <v/>
      </c>
      <c r="Y48" s="14" t="str">
        <f t="shared" si="10"/>
        <v/>
      </c>
      <c r="Z48" s="14" t="str">
        <f t="shared" si="10"/>
        <v/>
      </c>
    </row>
    <row r="49" spans="1:29" s="1" customFormat="1" ht="9.75" customHeight="1">
      <c r="A49" s="135"/>
      <c r="B49" s="2"/>
      <c r="C49" s="2"/>
      <c r="D49" s="2"/>
      <c r="E49" s="61"/>
      <c r="F49" s="61"/>
      <c r="G49" s="61"/>
      <c r="H49" s="98" t="str">
        <f t="shared" si="1"/>
        <v/>
      </c>
      <c r="I49" s="72"/>
      <c r="J49" s="72"/>
      <c r="K49" s="72"/>
      <c r="L49" s="72"/>
      <c r="M49" s="100" t="str">
        <f t="shared" si="2"/>
        <v/>
      </c>
      <c r="N49" s="102" t="str">
        <f t="shared" si="3"/>
        <v/>
      </c>
      <c r="O49" s="48" t="str">
        <f t="shared" si="11"/>
        <v/>
      </c>
      <c r="P49" s="1" t="str">
        <f t="shared" si="4"/>
        <v/>
      </c>
      <c r="Q49" s="49" t="str">
        <f t="shared" si="5"/>
        <v/>
      </c>
      <c r="R49" s="2"/>
      <c r="S49" s="2"/>
      <c r="T49" s="36" t="str">
        <f t="shared" si="6"/>
        <v/>
      </c>
      <c r="U49" s="14" t="str">
        <f t="shared" si="7"/>
        <v/>
      </c>
      <c r="V49" s="14" t="str">
        <f t="shared" si="8"/>
        <v/>
      </c>
      <c r="W49" s="14" t="str">
        <f t="shared" si="10"/>
        <v/>
      </c>
      <c r="X49" s="14" t="str">
        <f t="shared" si="10"/>
        <v/>
      </c>
      <c r="Y49" s="14" t="str">
        <f t="shared" si="10"/>
        <v/>
      </c>
      <c r="Z49" s="14" t="str">
        <f t="shared" si="10"/>
        <v/>
      </c>
    </row>
    <row r="50" spans="1:29" s="1" customFormat="1" ht="9.75" customHeight="1">
      <c r="A50" s="135"/>
      <c r="B50" s="2"/>
      <c r="C50" s="2"/>
      <c r="D50" s="2"/>
      <c r="E50" s="61"/>
      <c r="F50" s="61"/>
      <c r="G50" s="61"/>
      <c r="H50" s="98" t="str">
        <f t="shared" si="1"/>
        <v/>
      </c>
      <c r="I50" s="72"/>
      <c r="J50" s="72"/>
      <c r="K50" s="72"/>
      <c r="L50" s="72"/>
      <c r="M50" s="100" t="str">
        <f t="shared" si="2"/>
        <v/>
      </c>
      <c r="N50" s="102" t="str">
        <f t="shared" si="3"/>
        <v/>
      </c>
      <c r="O50" s="48" t="str">
        <f t="shared" si="11"/>
        <v/>
      </c>
      <c r="P50" s="1" t="str">
        <f t="shared" si="4"/>
        <v/>
      </c>
      <c r="Q50" s="49" t="str">
        <f t="shared" si="5"/>
        <v/>
      </c>
      <c r="R50" s="2"/>
      <c r="S50" s="2"/>
      <c r="T50" s="36" t="str">
        <f t="shared" si="6"/>
        <v/>
      </c>
      <c r="U50" s="14" t="str">
        <f t="shared" si="7"/>
        <v/>
      </c>
      <c r="V50" s="14" t="str">
        <f t="shared" si="8"/>
        <v/>
      </c>
      <c r="W50" s="14" t="str">
        <f t="shared" si="10"/>
        <v/>
      </c>
      <c r="X50" s="14" t="str">
        <f t="shared" si="10"/>
        <v/>
      </c>
      <c r="Y50" s="14" t="str">
        <f t="shared" si="10"/>
        <v/>
      </c>
      <c r="Z50" s="14" t="str">
        <f t="shared" si="10"/>
        <v/>
      </c>
    </row>
    <row r="51" spans="1:29" s="1" customFormat="1" ht="9.75" customHeight="1">
      <c r="A51" s="135"/>
      <c r="B51" s="2"/>
      <c r="C51" s="2"/>
      <c r="D51" s="2"/>
      <c r="E51" s="61"/>
      <c r="F51" s="61"/>
      <c r="G51" s="61"/>
      <c r="H51" s="98" t="str">
        <f t="shared" si="1"/>
        <v/>
      </c>
      <c r="I51" s="72"/>
      <c r="J51" s="72"/>
      <c r="K51" s="72"/>
      <c r="L51" s="72"/>
      <c r="M51" s="100" t="str">
        <f t="shared" si="2"/>
        <v/>
      </c>
      <c r="N51" s="102" t="str">
        <f t="shared" si="3"/>
        <v/>
      </c>
      <c r="O51" s="48" t="str">
        <f t="shared" si="11"/>
        <v/>
      </c>
      <c r="P51" s="1" t="str">
        <f t="shared" si="4"/>
        <v/>
      </c>
      <c r="Q51" s="49" t="str">
        <f t="shared" si="5"/>
        <v/>
      </c>
      <c r="R51" s="2"/>
      <c r="S51" s="2"/>
      <c r="T51" s="36" t="str">
        <f t="shared" si="6"/>
        <v/>
      </c>
      <c r="U51" s="14" t="str">
        <f t="shared" si="7"/>
        <v/>
      </c>
      <c r="V51" s="14" t="str">
        <f t="shared" si="8"/>
        <v/>
      </c>
      <c r="W51" s="14" t="str">
        <f t="shared" si="10"/>
        <v/>
      </c>
      <c r="X51" s="14" t="str">
        <f t="shared" si="10"/>
        <v/>
      </c>
      <c r="Y51" s="14" t="str">
        <f t="shared" si="10"/>
        <v/>
      </c>
      <c r="Z51" s="14" t="str">
        <f t="shared" si="10"/>
        <v/>
      </c>
    </row>
    <row r="52" spans="1:29" s="1" customFormat="1" ht="9.75" customHeight="1">
      <c r="A52" s="135"/>
      <c r="B52" s="2"/>
      <c r="C52" s="2"/>
      <c r="D52" s="2"/>
      <c r="E52" s="61"/>
      <c r="F52" s="61"/>
      <c r="G52" s="61"/>
      <c r="H52" s="98" t="str">
        <f t="shared" si="1"/>
        <v/>
      </c>
      <c r="I52" s="72"/>
      <c r="J52" s="72"/>
      <c r="K52" s="72"/>
      <c r="L52" s="72"/>
      <c r="M52" s="100" t="str">
        <f t="shared" si="2"/>
        <v/>
      </c>
      <c r="N52" s="102" t="str">
        <f t="shared" si="3"/>
        <v/>
      </c>
      <c r="O52" s="48" t="str">
        <f t="shared" si="11"/>
        <v/>
      </c>
      <c r="P52" s="1" t="str">
        <f t="shared" si="4"/>
        <v/>
      </c>
      <c r="Q52" s="49" t="str">
        <f t="shared" si="5"/>
        <v/>
      </c>
      <c r="R52" s="2"/>
      <c r="S52" s="2"/>
      <c r="T52" s="36" t="str">
        <f t="shared" si="6"/>
        <v/>
      </c>
      <c r="U52" s="14" t="str">
        <f t="shared" si="7"/>
        <v/>
      </c>
      <c r="V52" s="14" t="str">
        <f t="shared" si="8"/>
        <v/>
      </c>
      <c r="W52" s="14" t="str">
        <f t="shared" si="10"/>
        <v/>
      </c>
      <c r="X52" s="14" t="str">
        <f t="shared" si="10"/>
        <v/>
      </c>
      <c r="Y52" s="14" t="str">
        <f t="shared" si="10"/>
        <v/>
      </c>
      <c r="Z52" s="14" t="str">
        <f t="shared" si="10"/>
        <v/>
      </c>
    </row>
    <row r="53" spans="1:29" s="1" customFormat="1" ht="9.75" customHeight="1" thickBot="1">
      <c r="A53" s="136"/>
      <c r="B53" s="45"/>
      <c r="C53" s="45"/>
      <c r="D53" s="45"/>
      <c r="E53" s="62"/>
      <c r="F53" s="62"/>
      <c r="G53" s="62"/>
      <c r="H53" s="105" t="str">
        <f t="shared" si="1"/>
        <v/>
      </c>
      <c r="I53" s="134"/>
      <c r="J53" s="134"/>
      <c r="K53" s="134"/>
      <c r="L53" s="134"/>
      <c r="M53" s="156" t="str">
        <f t="shared" si="2"/>
        <v/>
      </c>
      <c r="N53" s="106" t="str">
        <f t="shared" si="3"/>
        <v/>
      </c>
      <c r="O53" s="48" t="str">
        <f t="shared" si="11"/>
        <v/>
      </c>
      <c r="P53" s="46" t="str">
        <f t="shared" si="4"/>
        <v/>
      </c>
      <c r="Q53" s="50" t="str">
        <f t="shared" si="5"/>
        <v/>
      </c>
      <c r="R53" s="2"/>
      <c r="S53" s="2"/>
      <c r="T53" s="36" t="str">
        <f t="shared" si="6"/>
        <v/>
      </c>
      <c r="U53" s="14" t="str">
        <f t="shared" si="7"/>
        <v/>
      </c>
      <c r="V53" s="14" t="str">
        <f t="shared" si="8"/>
        <v/>
      </c>
      <c r="W53" s="14" t="str">
        <f t="shared" si="10"/>
        <v/>
      </c>
      <c r="X53" s="14" t="str">
        <f t="shared" si="10"/>
        <v/>
      </c>
      <c r="Y53" s="14" t="str">
        <f t="shared" si="10"/>
        <v/>
      </c>
      <c r="Z53" s="14" t="str">
        <f t="shared" si="10"/>
        <v/>
      </c>
      <c r="AA53" s="19" t="s">
        <v>44</v>
      </c>
      <c r="AB53" s="19" t="s">
        <v>45</v>
      </c>
      <c r="AC53" s="19" t="s">
        <v>59</v>
      </c>
    </row>
    <row r="54" spans="1:29" s="1" customFormat="1" ht="13">
      <c r="A54" s="10"/>
      <c r="B54" s="2"/>
      <c r="C54" s="2"/>
      <c r="D54" s="2"/>
      <c r="E54" s="2"/>
      <c r="F54" s="2"/>
      <c r="G54" s="2"/>
      <c r="H54" s="2"/>
      <c r="N54" s="190" t="s">
        <v>61</v>
      </c>
      <c r="O54" s="191"/>
      <c r="P54" s="208" t="str">
        <f>IF(COUNT('PI 2.2.1 PSA (birds)'!U3:U53) = 0,"",IF('PI 2.2.1 PSA (birds)'!AC54&lt;60,"FAIL",'PI 2.2.1 PSA (birds)'!AC54))</f>
        <v/>
      </c>
      <c r="Q54" s="209"/>
      <c r="R54" s="2"/>
      <c r="S54" s="2"/>
      <c r="T54" s="39"/>
      <c r="U54" s="14"/>
      <c r="V54" s="14">
        <f>COUNT(V3:V53)</f>
        <v>0</v>
      </c>
      <c r="W54" s="14">
        <f>COUNTIF(W3:W53,1)</f>
        <v>0</v>
      </c>
      <c r="X54" s="14">
        <f>COUNTIF(X3:X53,1)</f>
        <v>0</v>
      </c>
      <c r="Y54" s="14">
        <f>COUNTIF(Y3:Y53,1)</f>
        <v>0</v>
      </c>
      <c r="Z54" s="14">
        <f>COUNTIF(Z3:Z53,1)</f>
        <v>0</v>
      </c>
      <c r="AA54" s="40">
        <f>IF(MIN(U3:U53)&lt;60,50,IF(AVERAGE(U3:U53)=60,60,IF(MIN(U3:U53)&lt;80,IF(W54/V54&gt;0.5,IF(SUM(Y54:Z54)&lt;1,65,70),IF(W54/V54&lt;0.1,IF(SUM(Y54:Z54)&lt;1,75,75),IF(SUM(Y54:Z54)&lt;1,70,75))),"xxx")))</f>
        <v>50</v>
      </c>
      <c r="AB54" s="40" t="str">
        <f>IF(AA54="xxx",IF(AVERAGE(U3:U53)=80,80,IF(AVERAGE(U3:U53)=100,100,IF(Y54/V54&gt;0.5,IF(Z54&lt;1,85,90),IF(Z54&lt;1,90,95)))),"xxx")</f>
        <v>xxx</v>
      </c>
      <c r="AC54" s="40">
        <f>IF(V54=1,AVERAGE(U3:U53),IF(AA54="xxx",AB54,AA54))</f>
        <v>50</v>
      </c>
    </row>
    <row r="55" spans="1:29" s="1" customFormat="1" ht="13.5" thickBot="1">
      <c r="A55" s="10"/>
      <c r="B55" s="2"/>
      <c r="C55" s="2"/>
      <c r="D55" s="2"/>
      <c r="E55" s="2"/>
      <c r="F55" s="2"/>
      <c r="G55" s="2"/>
      <c r="H55" s="2"/>
      <c r="N55" s="192" t="s">
        <v>63</v>
      </c>
      <c r="O55" s="193"/>
      <c r="P55" s="203" t="str">
        <f>IF(P54="","",IF(OR(P54&lt;60,P54="Fail"),"FAIL",IF(P54&gt;=80,"Unconditional Pass","Pass with condition")))</f>
        <v/>
      </c>
      <c r="Q55" s="204"/>
      <c r="R55" s="2"/>
      <c r="S55" s="2"/>
      <c r="T55" s="2"/>
    </row>
    <row r="56" spans="1:29" s="1" customFormat="1">
      <c r="A56" s="10"/>
      <c r="B56" s="2"/>
      <c r="C56" s="2"/>
      <c r="D56" s="2"/>
      <c r="E56" s="2"/>
      <c r="F56" s="2"/>
      <c r="G56" s="2"/>
      <c r="H56" s="2"/>
      <c r="O56" s="2"/>
      <c r="P56" s="2"/>
      <c r="Q56" s="2"/>
      <c r="R56" s="2"/>
      <c r="S56" s="2"/>
      <c r="T56" s="2"/>
    </row>
    <row r="57" spans="1:29" s="1" customFormat="1" hidden="1">
      <c r="A57" s="10"/>
      <c r="B57" s="2"/>
      <c r="C57" s="2"/>
      <c r="D57" s="2"/>
      <c r="E57" s="2"/>
      <c r="F57" s="2"/>
      <c r="G57" s="2"/>
      <c r="H57" s="2"/>
      <c r="O57" s="2"/>
      <c r="P57" s="2"/>
      <c r="Q57" s="2"/>
      <c r="R57" s="2"/>
      <c r="S57" s="2"/>
      <c r="T57" s="2"/>
    </row>
    <row r="58" spans="1:29" s="1" customFormat="1" hidden="1">
      <c r="A58" s="10"/>
      <c r="B58" s="2"/>
      <c r="C58" s="2"/>
      <c r="D58" s="2"/>
      <c r="E58" s="2"/>
      <c r="F58" s="2"/>
      <c r="G58" s="2"/>
      <c r="H58" s="2"/>
      <c r="O58" s="2"/>
      <c r="P58" s="2"/>
      <c r="Q58" s="2"/>
      <c r="R58" s="2"/>
      <c r="S58" s="2"/>
      <c r="T58" s="2"/>
    </row>
    <row r="59" spans="1:29" s="1" customFormat="1" hidden="1">
      <c r="A59" s="10"/>
      <c r="B59" s="2"/>
      <c r="C59" s="2"/>
      <c r="D59" s="2"/>
      <c r="E59" s="2"/>
      <c r="F59" s="2"/>
      <c r="G59" s="2"/>
      <c r="H59" s="2"/>
      <c r="Q59" s="2"/>
      <c r="R59" s="2"/>
      <c r="S59" s="2"/>
      <c r="T59" s="2"/>
    </row>
    <row r="60" spans="1:29" s="1" customFormat="1" hidden="1">
      <c r="A60" s="10"/>
      <c r="B60" s="2"/>
      <c r="C60" s="2"/>
      <c r="D60" s="2"/>
      <c r="E60" s="2"/>
      <c r="F60" s="2"/>
      <c r="G60" s="2"/>
      <c r="H60" s="2"/>
      <c r="O60" s="2"/>
      <c r="P60" s="2"/>
      <c r="Q60" s="2"/>
      <c r="R60" s="2"/>
      <c r="S60" s="2"/>
      <c r="T60" s="2"/>
    </row>
    <row r="61" spans="1:29" s="1" customFormat="1" hidden="1">
      <c r="A61" s="10"/>
      <c r="B61" s="2"/>
      <c r="C61" s="2"/>
      <c r="D61" s="2"/>
      <c r="E61" s="2"/>
      <c r="F61" s="2"/>
      <c r="G61" s="2"/>
      <c r="H61" s="2"/>
      <c r="O61" s="2"/>
      <c r="P61" s="2"/>
      <c r="Q61" s="2"/>
      <c r="R61" s="2"/>
      <c r="S61" s="2"/>
      <c r="T61" s="2"/>
    </row>
    <row r="62" spans="1:29" s="1" customFormat="1" hidden="1">
      <c r="A62" s="10"/>
      <c r="B62" s="2"/>
      <c r="C62" s="2"/>
      <c r="D62" s="2"/>
      <c r="E62" s="2"/>
      <c r="F62" s="2"/>
      <c r="G62" s="2"/>
      <c r="H62" s="2"/>
      <c r="O62" s="2"/>
      <c r="P62" s="2"/>
      <c r="Q62" s="2"/>
      <c r="R62" s="2"/>
      <c r="S62" s="2"/>
      <c r="T62" s="2"/>
    </row>
    <row r="63" spans="1:29" s="1" customFormat="1" hidden="1">
      <c r="A63" s="10"/>
      <c r="B63" s="2"/>
      <c r="C63" s="2"/>
      <c r="D63" s="2"/>
      <c r="E63" s="2"/>
      <c r="F63" s="2"/>
      <c r="G63" s="2"/>
      <c r="H63" s="2"/>
      <c r="O63" s="2"/>
      <c r="P63" s="2"/>
      <c r="Q63" s="2"/>
      <c r="R63" s="2"/>
      <c r="S63" s="2"/>
      <c r="T63" s="2"/>
    </row>
    <row r="64" spans="1:29" s="1" customFormat="1" hidden="1">
      <c r="A64" s="10"/>
      <c r="B64" s="2"/>
      <c r="C64" s="2"/>
      <c r="D64" s="2"/>
      <c r="E64" s="2"/>
      <c r="F64" s="2"/>
      <c r="G64" s="2"/>
      <c r="H64" s="2"/>
      <c r="O64" s="2"/>
      <c r="P64" s="2"/>
      <c r="Q64" s="2"/>
      <c r="R64" s="2"/>
      <c r="S64" s="2"/>
      <c r="T64" s="2"/>
    </row>
    <row r="65" spans="1:20" s="1" customFormat="1" hidden="1">
      <c r="A65" s="10"/>
      <c r="B65" s="2"/>
      <c r="C65" s="2"/>
      <c r="D65" s="2"/>
      <c r="E65" s="2"/>
      <c r="F65" s="2"/>
      <c r="G65" s="2"/>
      <c r="H65" s="2"/>
      <c r="O65" s="2"/>
      <c r="P65" s="2"/>
      <c r="Q65" s="2"/>
      <c r="R65" s="2"/>
      <c r="S65" s="2"/>
      <c r="T65" s="2"/>
    </row>
    <row r="66" spans="1:20" s="1" customFormat="1" hidden="1">
      <c r="A66" s="10"/>
      <c r="B66" s="2"/>
      <c r="C66" s="2"/>
      <c r="D66" s="2"/>
      <c r="E66" s="2"/>
      <c r="F66" s="2"/>
      <c r="G66" s="2"/>
      <c r="H66" s="2"/>
      <c r="O66" s="2"/>
      <c r="P66" s="2"/>
      <c r="Q66" s="2"/>
      <c r="R66" s="2"/>
      <c r="S66" s="2"/>
      <c r="T66" s="2"/>
    </row>
    <row r="67" spans="1:20" s="1" customFormat="1" hidden="1">
      <c r="A67" s="10"/>
      <c r="B67" s="2"/>
      <c r="C67" s="2"/>
      <c r="D67" s="2"/>
      <c r="E67" s="2"/>
      <c r="F67" s="2"/>
      <c r="G67" s="2"/>
      <c r="H67" s="2"/>
      <c r="O67" s="2"/>
      <c r="P67" s="2"/>
      <c r="Q67" s="2"/>
      <c r="R67" s="2"/>
      <c r="S67" s="2"/>
      <c r="T67" s="2"/>
    </row>
    <row r="68" spans="1:20" s="1" customFormat="1" hidden="1">
      <c r="A68" s="10"/>
      <c r="B68" s="2"/>
      <c r="C68" s="2"/>
      <c r="D68" s="2"/>
      <c r="E68" s="2"/>
      <c r="F68" s="2"/>
      <c r="G68" s="2"/>
      <c r="H68" s="2"/>
      <c r="O68" s="2"/>
      <c r="P68" s="2"/>
      <c r="Q68" s="2"/>
      <c r="R68" s="2"/>
      <c r="S68" s="2"/>
      <c r="T68" s="2"/>
    </row>
    <row r="69" spans="1:20" s="1" customFormat="1" hidden="1">
      <c r="A69" s="10"/>
      <c r="B69" s="2"/>
      <c r="C69" s="2"/>
      <c r="D69" s="2"/>
      <c r="E69" s="2"/>
      <c r="F69" s="2"/>
      <c r="G69" s="2"/>
      <c r="H69" s="2"/>
      <c r="O69" s="2"/>
      <c r="P69" s="2"/>
      <c r="Q69" s="2"/>
      <c r="R69" s="2"/>
      <c r="S69" s="2"/>
      <c r="T69" s="2"/>
    </row>
    <row r="70" spans="1:20" s="1" customFormat="1" hidden="1">
      <c r="A70" s="10"/>
      <c r="B70" s="2"/>
      <c r="C70" s="2"/>
      <c r="D70" s="2"/>
      <c r="E70" s="2"/>
      <c r="F70" s="2"/>
      <c r="G70" s="2"/>
      <c r="H70" s="2"/>
      <c r="O70" s="2"/>
      <c r="P70" s="2"/>
      <c r="Q70" s="2"/>
      <c r="R70" s="2"/>
      <c r="S70" s="2"/>
      <c r="T70" s="2"/>
    </row>
    <row r="71" spans="1:20" s="1" customFormat="1" hidden="1">
      <c r="A71" s="10"/>
      <c r="B71" s="2"/>
      <c r="C71" s="2"/>
      <c r="D71" s="2"/>
      <c r="E71" s="2"/>
      <c r="F71" s="2"/>
      <c r="G71" s="2"/>
      <c r="H71" s="2"/>
      <c r="O71" s="2"/>
      <c r="P71" s="2"/>
      <c r="Q71" s="2"/>
      <c r="R71" s="2"/>
      <c r="S71" s="2"/>
      <c r="T71" s="2"/>
    </row>
    <row r="72" spans="1:20" s="1" customFormat="1" hidden="1">
      <c r="A72" s="10"/>
      <c r="B72" s="2"/>
      <c r="C72" s="2"/>
      <c r="D72" s="2"/>
      <c r="E72" s="2"/>
      <c r="F72" s="2"/>
      <c r="G72" s="2"/>
      <c r="H72" s="2"/>
      <c r="O72" s="2"/>
      <c r="P72" s="2"/>
      <c r="Q72" s="2"/>
      <c r="R72" s="2"/>
      <c r="S72" s="2"/>
      <c r="T72" s="2"/>
    </row>
    <row r="73" spans="1:20" s="1" customFormat="1" hidden="1">
      <c r="A73" s="10"/>
      <c r="B73" s="2"/>
      <c r="C73" s="2"/>
      <c r="D73" s="2"/>
      <c r="E73" s="2"/>
      <c r="F73" s="2"/>
      <c r="G73" s="2"/>
      <c r="H73" s="2"/>
      <c r="O73" s="2"/>
      <c r="P73" s="2"/>
      <c r="Q73" s="2"/>
      <c r="R73" s="2"/>
      <c r="S73" s="2"/>
      <c r="T73" s="2"/>
    </row>
    <row r="74" spans="1:20" s="1" customFormat="1" hidden="1">
      <c r="A74" s="10"/>
      <c r="B74" s="2"/>
      <c r="C74" s="2"/>
      <c r="D74" s="2"/>
      <c r="E74" s="2"/>
      <c r="F74" s="2"/>
      <c r="G74" s="2"/>
      <c r="H74" s="2"/>
      <c r="O74" s="2"/>
      <c r="P74" s="2"/>
      <c r="Q74" s="2"/>
      <c r="R74" s="2"/>
      <c r="S74" s="2"/>
      <c r="T74" s="2"/>
    </row>
    <row r="75" spans="1:20" s="1" customFormat="1" hidden="1">
      <c r="A75" s="10"/>
      <c r="B75" s="2"/>
      <c r="C75" s="2"/>
      <c r="D75" s="2"/>
      <c r="E75" s="2"/>
      <c r="F75" s="2"/>
      <c r="G75" s="2"/>
      <c r="H75" s="2"/>
      <c r="O75" s="2"/>
      <c r="P75" s="2"/>
      <c r="Q75" s="2"/>
      <c r="R75" s="2"/>
      <c r="S75" s="2"/>
      <c r="T75" s="2"/>
    </row>
    <row r="76" spans="1:20" s="1" customFormat="1" hidden="1">
      <c r="A76" s="10"/>
      <c r="B76" s="2"/>
      <c r="C76" s="2"/>
      <c r="D76" s="2"/>
      <c r="E76" s="2"/>
      <c r="F76" s="2"/>
      <c r="G76" s="2"/>
      <c r="H76" s="2"/>
      <c r="O76" s="2"/>
      <c r="P76" s="2"/>
      <c r="Q76" s="2"/>
      <c r="R76" s="2"/>
      <c r="S76" s="2"/>
      <c r="T76" s="2"/>
    </row>
    <row r="77" spans="1:20" s="1" customFormat="1" hidden="1">
      <c r="A77" s="10"/>
      <c r="B77" s="2"/>
      <c r="C77" s="2"/>
      <c r="D77" s="2"/>
      <c r="E77" s="2"/>
      <c r="F77" s="2"/>
      <c r="G77" s="2"/>
      <c r="H77" s="2"/>
      <c r="O77" s="2"/>
      <c r="P77" s="2"/>
      <c r="Q77" s="2"/>
      <c r="R77" s="2"/>
      <c r="S77" s="2"/>
      <c r="T77" s="2"/>
    </row>
    <row r="78" spans="1:20" s="1" customFormat="1" hidden="1">
      <c r="A78" s="10"/>
      <c r="B78" s="2"/>
      <c r="C78" s="2"/>
      <c r="D78" s="2"/>
      <c r="E78" s="2"/>
      <c r="F78" s="2"/>
      <c r="G78" s="2"/>
      <c r="H78" s="2"/>
      <c r="O78" s="2"/>
      <c r="P78" s="2"/>
      <c r="Q78" s="2"/>
      <c r="R78" s="2"/>
      <c r="S78" s="2"/>
      <c r="T78" s="2"/>
    </row>
    <row r="79" spans="1:20" s="1" customFormat="1" hidden="1">
      <c r="A79" s="10"/>
      <c r="B79" s="2"/>
      <c r="C79" s="2"/>
      <c r="D79" s="2"/>
      <c r="E79" s="2"/>
      <c r="F79" s="2"/>
      <c r="G79" s="2"/>
      <c r="H79" s="2"/>
      <c r="O79" s="2"/>
      <c r="P79" s="2"/>
      <c r="Q79" s="2"/>
      <c r="R79" s="2"/>
      <c r="S79" s="2"/>
      <c r="T79" s="2"/>
    </row>
    <row r="80" spans="1:20" s="1" customFormat="1" hidden="1">
      <c r="A80" s="10"/>
      <c r="B80" s="2"/>
      <c r="C80" s="2"/>
      <c r="D80" s="2"/>
      <c r="E80" s="2"/>
      <c r="F80" s="2"/>
      <c r="G80" s="2"/>
      <c r="H80" s="2"/>
      <c r="O80" s="2"/>
      <c r="P80" s="2"/>
      <c r="Q80" s="2"/>
      <c r="R80" s="2"/>
      <c r="S80" s="2"/>
      <c r="T80" s="2"/>
    </row>
    <row r="81" spans="1:20" s="1" customFormat="1" hidden="1">
      <c r="A81" s="10"/>
      <c r="B81" s="2"/>
      <c r="C81" s="2"/>
      <c r="D81" s="2"/>
      <c r="E81" s="2"/>
      <c r="F81" s="2"/>
      <c r="G81" s="2"/>
      <c r="H81" s="2"/>
      <c r="O81" s="2"/>
      <c r="P81" s="2"/>
      <c r="Q81" s="2"/>
      <c r="R81" s="2"/>
      <c r="S81" s="2"/>
      <c r="T81" s="2"/>
    </row>
    <row r="82" spans="1:20" s="1" customFormat="1" hidden="1">
      <c r="A82" s="10"/>
      <c r="B82" s="2"/>
      <c r="C82" s="2"/>
      <c r="D82" s="2"/>
      <c r="E82" s="2"/>
      <c r="F82" s="2"/>
      <c r="G82" s="2"/>
      <c r="H82" s="2"/>
      <c r="O82" s="2"/>
      <c r="P82" s="2"/>
      <c r="Q82" s="2"/>
      <c r="R82" s="2"/>
      <c r="S82" s="2"/>
      <c r="T82" s="2"/>
    </row>
    <row r="83" spans="1:20" s="1" customFormat="1" hidden="1">
      <c r="A83" s="10"/>
      <c r="B83" s="2"/>
      <c r="C83" s="2"/>
      <c r="D83" s="2"/>
      <c r="E83" s="2"/>
      <c r="F83" s="2"/>
      <c r="G83" s="2"/>
      <c r="H83" s="2"/>
      <c r="O83" s="2"/>
      <c r="P83" s="2"/>
      <c r="Q83" s="2"/>
      <c r="R83" s="2"/>
      <c r="S83" s="2"/>
      <c r="T83" s="2"/>
    </row>
    <row r="84" spans="1:20" s="1" customFormat="1" hidden="1">
      <c r="A84" s="10"/>
      <c r="B84" s="2"/>
      <c r="C84" s="2"/>
      <c r="D84" s="2"/>
      <c r="E84" s="2"/>
      <c r="F84" s="2"/>
      <c r="G84" s="2"/>
      <c r="H84" s="2"/>
      <c r="O84" s="2"/>
      <c r="P84" s="2"/>
      <c r="Q84" s="2"/>
      <c r="R84" s="2"/>
      <c r="S84" s="2"/>
      <c r="T84" s="2"/>
    </row>
    <row r="85" spans="1:20" s="1" customFormat="1" hidden="1">
      <c r="A85" s="10"/>
      <c r="B85" s="2"/>
      <c r="C85" s="2"/>
      <c r="D85" s="2"/>
      <c r="E85" s="2"/>
      <c r="F85" s="2"/>
      <c r="G85" s="2"/>
      <c r="H85" s="2"/>
      <c r="O85" s="2"/>
      <c r="P85" s="2"/>
      <c r="Q85" s="2"/>
      <c r="R85" s="2"/>
      <c r="S85" s="2"/>
      <c r="T85" s="2"/>
    </row>
    <row r="86" spans="1:20" s="1" customFormat="1" hidden="1">
      <c r="A86" s="10"/>
      <c r="B86" s="2"/>
      <c r="C86" s="2"/>
      <c r="D86" s="2"/>
      <c r="E86" s="2"/>
      <c r="F86" s="2"/>
      <c r="G86" s="2"/>
      <c r="H86" s="2"/>
      <c r="O86" s="2"/>
      <c r="P86" s="2"/>
      <c r="Q86" s="2"/>
      <c r="R86" s="2"/>
      <c r="S86" s="2"/>
      <c r="T86" s="2"/>
    </row>
    <row r="87" spans="1:20" s="1" customFormat="1" hidden="1">
      <c r="A87" s="10"/>
      <c r="B87" s="2"/>
      <c r="C87" s="2"/>
      <c r="D87" s="2"/>
      <c r="E87" s="2"/>
      <c r="F87" s="2"/>
      <c r="G87" s="2"/>
      <c r="H87" s="2"/>
      <c r="O87" s="2"/>
      <c r="P87" s="2"/>
      <c r="Q87" s="2"/>
      <c r="R87" s="2"/>
      <c r="S87" s="2"/>
      <c r="T87" s="2"/>
    </row>
    <row r="88" spans="1:20" s="1" customFormat="1" hidden="1">
      <c r="A88" s="10"/>
      <c r="B88" s="2"/>
      <c r="C88" s="2"/>
      <c r="D88" s="2"/>
      <c r="E88" s="2"/>
      <c r="F88" s="2"/>
      <c r="G88" s="2"/>
      <c r="H88" s="2"/>
      <c r="O88" s="2"/>
      <c r="P88" s="2"/>
      <c r="Q88" s="2"/>
      <c r="R88" s="2"/>
      <c r="S88" s="2"/>
      <c r="T88" s="2"/>
    </row>
    <row r="89" spans="1:20" s="1" customFormat="1" hidden="1">
      <c r="A89" s="10"/>
      <c r="B89" s="2"/>
      <c r="C89" s="2"/>
      <c r="D89" s="2"/>
      <c r="E89" s="2"/>
      <c r="F89" s="2"/>
      <c r="G89" s="2"/>
      <c r="H89" s="2"/>
      <c r="O89" s="2"/>
      <c r="P89" s="2"/>
      <c r="Q89" s="2"/>
      <c r="R89" s="2"/>
      <c r="S89" s="2"/>
      <c r="T89" s="2"/>
    </row>
    <row r="90" spans="1:20" s="1" customFormat="1" hidden="1">
      <c r="A90" s="10"/>
      <c r="B90" s="2"/>
      <c r="C90" s="2"/>
      <c r="D90" s="2"/>
      <c r="E90" s="2"/>
      <c r="F90" s="2"/>
      <c r="G90" s="2"/>
      <c r="H90" s="2"/>
      <c r="O90" s="2"/>
      <c r="P90" s="2"/>
      <c r="Q90" s="2"/>
      <c r="R90" s="2"/>
      <c r="S90" s="2"/>
      <c r="T90" s="2"/>
    </row>
    <row r="91" spans="1:20" s="1" customFormat="1" hidden="1">
      <c r="A91" s="10"/>
      <c r="B91" s="2"/>
      <c r="C91" s="2"/>
      <c r="D91" s="2"/>
      <c r="E91" s="2"/>
      <c r="F91" s="2"/>
      <c r="G91" s="2"/>
      <c r="H91" s="2"/>
      <c r="O91" s="2"/>
      <c r="P91" s="2"/>
      <c r="Q91" s="2"/>
      <c r="R91" s="2"/>
      <c r="S91" s="2"/>
      <c r="T91" s="2"/>
    </row>
    <row r="92" spans="1:20" s="1" customFormat="1" hidden="1">
      <c r="A92" s="10"/>
      <c r="B92" s="2"/>
      <c r="C92" s="2"/>
      <c r="D92" s="2"/>
      <c r="E92" s="2"/>
      <c r="F92" s="2"/>
      <c r="G92" s="2"/>
      <c r="H92" s="2"/>
      <c r="O92" s="2"/>
      <c r="P92" s="2"/>
      <c r="Q92" s="2"/>
      <c r="R92" s="2"/>
      <c r="S92" s="2"/>
      <c r="T92" s="2"/>
    </row>
    <row r="93" spans="1:20" s="1" customFormat="1" hidden="1">
      <c r="A93" s="10"/>
      <c r="B93" s="2"/>
      <c r="C93" s="2"/>
      <c r="D93" s="2"/>
      <c r="E93" s="2"/>
      <c r="F93" s="2"/>
      <c r="G93" s="2"/>
      <c r="H93" s="2"/>
      <c r="O93" s="2"/>
      <c r="P93" s="2"/>
      <c r="Q93" s="2"/>
      <c r="R93" s="2"/>
      <c r="S93" s="2"/>
      <c r="T93" s="2"/>
    </row>
    <row r="94" spans="1:20" s="1" customFormat="1" hidden="1">
      <c r="A94" s="10"/>
      <c r="B94" s="2"/>
      <c r="C94" s="2"/>
      <c r="D94" s="2"/>
      <c r="E94" s="2"/>
      <c r="F94" s="2"/>
      <c r="G94" s="2"/>
      <c r="H94" s="2"/>
      <c r="O94" s="2"/>
      <c r="P94" s="2"/>
      <c r="Q94" s="2"/>
      <c r="R94" s="2"/>
      <c r="S94" s="2"/>
      <c r="T94" s="2"/>
    </row>
    <row r="95" spans="1:20" s="1" customFormat="1" hidden="1">
      <c r="A95" s="10"/>
      <c r="B95" s="2"/>
      <c r="C95" s="2"/>
      <c r="D95" s="2"/>
      <c r="E95" s="2"/>
      <c r="F95" s="2"/>
      <c r="G95" s="2"/>
      <c r="H95" s="2"/>
      <c r="O95" s="2"/>
      <c r="P95" s="2"/>
      <c r="Q95" s="2"/>
      <c r="R95" s="2"/>
      <c r="S95" s="2"/>
      <c r="T95" s="2"/>
    </row>
    <row r="96" spans="1:20" s="1" customFormat="1" hidden="1">
      <c r="A96" s="10"/>
      <c r="B96" s="2"/>
      <c r="C96" s="2"/>
      <c r="D96" s="2"/>
      <c r="E96" s="2"/>
      <c r="F96" s="2"/>
      <c r="G96" s="2"/>
      <c r="H96" s="2"/>
      <c r="O96" s="2"/>
      <c r="P96" s="2"/>
      <c r="Q96" s="2"/>
      <c r="R96" s="2"/>
      <c r="S96" s="2"/>
      <c r="T96" s="2"/>
    </row>
    <row r="97" spans="1:20" s="1" customFormat="1" hidden="1">
      <c r="A97" s="10"/>
      <c r="B97" s="2"/>
      <c r="C97" s="2"/>
      <c r="D97" s="2"/>
      <c r="E97" s="2"/>
      <c r="F97" s="2"/>
      <c r="G97" s="2"/>
      <c r="H97" s="2"/>
      <c r="O97" s="2"/>
      <c r="P97" s="2"/>
      <c r="Q97" s="2"/>
      <c r="R97" s="2"/>
      <c r="S97" s="2"/>
      <c r="T97" s="2"/>
    </row>
    <row r="98" spans="1:20" s="1" customFormat="1" hidden="1">
      <c r="A98" s="10"/>
      <c r="B98" s="2"/>
      <c r="C98" s="2"/>
      <c r="D98" s="2"/>
      <c r="E98" s="2"/>
      <c r="F98" s="2"/>
      <c r="G98" s="2"/>
      <c r="H98" s="2"/>
      <c r="O98" s="2"/>
      <c r="P98" s="2"/>
      <c r="Q98" s="2"/>
      <c r="R98" s="2"/>
      <c r="S98" s="2"/>
      <c r="T98" s="2"/>
    </row>
    <row r="99" spans="1:20" s="1" customFormat="1" hidden="1">
      <c r="A99" s="10"/>
      <c r="B99" s="2"/>
      <c r="C99" s="2"/>
      <c r="D99" s="2"/>
      <c r="E99" s="2"/>
      <c r="F99" s="2"/>
      <c r="G99" s="2"/>
      <c r="H99" s="2"/>
      <c r="O99" s="2"/>
      <c r="P99" s="2"/>
      <c r="Q99" s="2"/>
      <c r="R99" s="2"/>
      <c r="S99" s="2"/>
      <c r="T99" s="2"/>
    </row>
    <row r="100" spans="1:20" s="1" customFormat="1" hidden="1">
      <c r="A100" s="10"/>
      <c r="B100" s="2"/>
      <c r="C100" s="2"/>
      <c r="D100" s="2"/>
      <c r="E100" s="2"/>
      <c r="F100" s="2"/>
      <c r="G100" s="2"/>
      <c r="H100" s="2"/>
      <c r="O100" s="2"/>
      <c r="P100" s="2"/>
      <c r="Q100" s="2"/>
      <c r="R100" s="2"/>
      <c r="S100" s="2"/>
      <c r="T100" s="2"/>
    </row>
    <row r="101" spans="1:20" s="1" customFormat="1" hidden="1">
      <c r="A101" s="10"/>
      <c r="B101" s="2"/>
      <c r="C101" s="2"/>
      <c r="D101" s="2"/>
      <c r="E101" s="2"/>
      <c r="F101" s="2"/>
      <c r="G101" s="2"/>
      <c r="H101" s="2"/>
      <c r="O101" s="2"/>
      <c r="P101" s="2"/>
      <c r="Q101" s="2"/>
      <c r="R101" s="2"/>
      <c r="S101" s="2"/>
      <c r="T101" s="2"/>
    </row>
    <row r="102" spans="1:20" s="1" customFormat="1" hidden="1">
      <c r="A102" s="10"/>
      <c r="B102" s="2"/>
      <c r="C102" s="2"/>
      <c r="D102" s="2"/>
      <c r="E102" s="2"/>
      <c r="F102" s="2"/>
      <c r="G102" s="2"/>
      <c r="H102" s="2"/>
      <c r="O102" s="2"/>
      <c r="P102" s="2"/>
      <c r="Q102" s="2"/>
      <c r="R102" s="2"/>
      <c r="S102" s="2"/>
      <c r="T102" s="2"/>
    </row>
    <row r="103" spans="1:20" s="1" customFormat="1" hidden="1">
      <c r="A103" s="10"/>
      <c r="B103" s="2"/>
      <c r="C103" s="2"/>
      <c r="D103" s="2"/>
      <c r="E103" s="2"/>
      <c r="F103" s="2"/>
      <c r="G103" s="2"/>
      <c r="H103" s="2"/>
      <c r="O103" s="2"/>
      <c r="P103" s="2"/>
      <c r="Q103" s="2"/>
      <c r="R103" s="2"/>
      <c r="S103" s="2"/>
      <c r="T103" s="2"/>
    </row>
    <row r="104" spans="1:20" s="1" customFormat="1" hidden="1">
      <c r="A104" s="10"/>
      <c r="B104" s="2"/>
      <c r="C104" s="2"/>
      <c r="D104" s="2"/>
      <c r="E104" s="2"/>
      <c r="F104" s="2"/>
      <c r="G104" s="2"/>
      <c r="H104" s="2"/>
      <c r="O104" s="2"/>
      <c r="P104" s="2"/>
      <c r="Q104" s="2"/>
      <c r="R104" s="2"/>
      <c r="S104" s="2"/>
      <c r="T104" s="2"/>
    </row>
    <row r="105" spans="1:20" s="1" customFormat="1" hidden="1">
      <c r="A105" s="10"/>
      <c r="B105" s="2"/>
      <c r="C105" s="2"/>
      <c r="D105" s="2"/>
      <c r="E105" s="2"/>
      <c r="F105" s="2"/>
      <c r="G105" s="2"/>
      <c r="H105" s="2"/>
      <c r="O105" s="2"/>
      <c r="P105" s="2"/>
      <c r="Q105" s="2"/>
      <c r="R105" s="2"/>
      <c r="S105" s="2"/>
      <c r="T105" s="2"/>
    </row>
    <row r="106" spans="1:20" s="1" customFormat="1" hidden="1">
      <c r="A106" s="10"/>
      <c r="B106" s="2"/>
      <c r="C106" s="2"/>
      <c r="D106" s="2"/>
      <c r="E106" s="2"/>
      <c r="F106" s="2"/>
      <c r="G106" s="2"/>
      <c r="H106" s="2"/>
      <c r="O106" s="2"/>
      <c r="P106" s="2"/>
      <c r="Q106" s="2"/>
      <c r="R106" s="2"/>
      <c r="S106" s="2"/>
      <c r="T106" s="2"/>
    </row>
    <row r="107" spans="1:20" s="1" customFormat="1" hidden="1">
      <c r="A107" s="10"/>
      <c r="B107" s="2"/>
      <c r="C107" s="2"/>
      <c r="D107" s="2"/>
      <c r="E107" s="2"/>
      <c r="F107" s="2"/>
      <c r="G107" s="2"/>
      <c r="H107" s="2"/>
      <c r="O107" s="2"/>
      <c r="P107" s="2"/>
      <c r="Q107" s="2"/>
      <c r="R107" s="2"/>
      <c r="S107" s="2"/>
      <c r="T107" s="2"/>
    </row>
    <row r="108" spans="1:20" s="1" customFormat="1" hidden="1">
      <c r="A108" s="10"/>
      <c r="B108" s="2"/>
      <c r="C108" s="2"/>
      <c r="D108" s="2"/>
      <c r="E108" s="2"/>
      <c r="F108" s="2"/>
      <c r="G108" s="2"/>
      <c r="H108" s="2"/>
      <c r="O108" s="2"/>
      <c r="P108" s="2"/>
      <c r="Q108" s="2"/>
      <c r="R108" s="2"/>
      <c r="S108" s="2"/>
      <c r="T108" s="2"/>
    </row>
    <row r="109" spans="1:20" s="1" customFormat="1" hidden="1">
      <c r="A109" s="10"/>
      <c r="B109" s="2"/>
      <c r="C109" s="2"/>
      <c r="D109" s="2"/>
      <c r="E109" s="2"/>
      <c r="F109" s="2"/>
      <c r="G109" s="2"/>
      <c r="H109" s="2"/>
      <c r="O109" s="2"/>
      <c r="P109" s="2"/>
      <c r="Q109" s="2"/>
      <c r="R109" s="2"/>
      <c r="S109" s="2"/>
      <c r="T109" s="2"/>
    </row>
    <row r="110" spans="1:20" s="1" customFormat="1" hidden="1">
      <c r="A110" s="10"/>
      <c r="B110" s="2"/>
      <c r="C110" s="2"/>
      <c r="D110" s="2"/>
      <c r="E110" s="2"/>
      <c r="F110" s="2"/>
      <c r="G110" s="2"/>
      <c r="H110" s="2"/>
      <c r="O110" s="2"/>
      <c r="P110" s="2"/>
      <c r="Q110" s="2"/>
      <c r="R110" s="2"/>
      <c r="S110" s="2"/>
      <c r="T110" s="2"/>
    </row>
    <row r="111" spans="1:20" s="1" customFormat="1" hidden="1">
      <c r="A111" s="10"/>
      <c r="B111" s="2"/>
      <c r="C111" s="2"/>
      <c r="D111" s="2"/>
      <c r="E111" s="2"/>
      <c r="F111" s="2"/>
      <c r="G111" s="2"/>
      <c r="H111" s="2"/>
      <c r="O111" s="2"/>
      <c r="P111" s="2"/>
      <c r="Q111" s="2"/>
      <c r="R111" s="2"/>
      <c r="S111" s="2"/>
      <c r="T111" s="2"/>
    </row>
    <row r="112" spans="1:20" s="1" customFormat="1" hidden="1">
      <c r="A112" s="10"/>
      <c r="B112" s="2"/>
      <c r="C112" s="7"/>
      <c r="D112" s="7"/>
      <c r="O112" s="2"/>
      <c r="P112" s="2"/>
      <c r="Q112" s="2"/>
      <c r="R112" s="2"/>
      <c r="S112" s="2"/>
      <c r="T112" s="2"/>
    </row>
    <row r="113" spans="1:20" s="1" customFormat="1" hidden="1">
      <c r="A113" s="10"/>
      <c r="B113" s="2"/>
      <c r="C113" s="7"/>
      <c r="D113" s="7"/>
      <c r="O113" s="2"/>
      <c r="P113" s="2"/>
      <c r="Q113" s="2"/>
      <c r="R113" s="2"/>
      <c r="S113" s="2"/>
      <c r="T113" s="2"/>
    </row>
    <row r="114" spans="1:20" s="1" customFormat="1" hidden="1">
      <c r="A114" s="10"/>
      <c r="B114" s="2"/>
      <c r="C114" s="7"/>
      <c r="D114" s="7"/>
      <c r="O114" s="2"/>
      <c r="P114" s="2"/>
      <c r="Q114" s="2"/>
      <c r="R114" s="2"/>
      <c r="S114" s="2"/>
      <c r="T114" s="2"/>
    </row>
    <row r="115" spans="1:20" s="1" customFormat="1" hidden="1">
      <c r="A115" s="10"/>
      <c r="B115" s="2"/>
      <c r="C115" s="7"/>
      <c r="D115" s="7"/>
      <c r="O115" s="2"/>
      <c r="P115" s="2"/>
      <c r="Q115" s="2"/>
      <c r="R115" s="2"/>
      <c r="S115" s="2"/>
      <c r="T115" s="2"/>
    </row>
    <row r="116" spans="1:20" s="1" customFormat="1" hidden="1">
      <c r="A116" s="10"/>
      <c r="B116" s="2"/>
      <c r="C116" s="7"/>
      <c r="D116" s="7"/>
      <c r="O116" s="2"/>
      <c r="P116" s="2"/>
      <c r="Q116" s="2"/>
      <c r="R116" s="2"/>
      <c r="S116" s="2"/>
      <c r="T116" s="2"/>
    </row>
    <row r="117" spans="1:20" s="1" customFormat="1" hidden="1">
      <c r="A117" s="10"/>
      <c r="B117" s="2"/>
      <c r="C117" s="7"/>
      <c r="D117" s="7"/>
      <c r="O117" s="2"/>
      <c r="P117" s="2"/>
      <c r="Q117" s="2"/>
      <c r="R117" s="2"/>
      <c r="S117" s="2"/>
      <c r="T117" s="2"/>
    </row>
    <row r="118" spans="1:20" s="1" customFormat="1" hidden="1">
      <c r="A118" s="10"/>
      <c r="B118" s="2"/>
      <c r="C118" s="7"/>
      <c r="D118" s="7"/>
      <c r="O118" s="2"/>
      <c r="P118" s="2"/>
      <c r="Q118" s="2"/>
      <c r="R118" s="2"/>
      <c r="S118" s="2"/>
      <c r="T118" s="2"/>
    </row>
    <row r="119" spans="1:20" s="1" customFormat="1" hidden="1">
      <c r="A119" s="10"/>
      <c r="B119" s="2"/>
      <c r="C119" s="7"/>
      <c r="D119" s="7"/>
      <c r="O119" s="2"/>
      <c r="P119" s="2"/>
      <c r="Q119" s="2"/>
      <c r="R119" s="2"/>
      <c r="S119" s="2"/>
      <c r="T119" s="2"/>
    </row>
    <row r="120" spans="1:20" s="1" customFormat="1" hidden="1">
      <c r="A120" s="10"/>
      <c r="B120" s="2"/>
      <c r="C120" s="7"/>
      <c r="D120" s="7"/>
      <c r="O120" s="2"/>
      <c r="P120" s="2"/>
      <c r="Q120" s="2"/>
      <c r="R120" s="2"/>
      <c r="S120" s="2"/>
      <c r="T120" s="2"/>
    </row>
    <row r="121" spans="1:20" s="1" customFormat="1" hidden="1">
      <c r="A121" s="10"/>
      <c r="B121" s="2"/>
      <c r="C121" s="7"/>
      <c r="D121" s="7"/>
      <c r="O121" s="2"/>
      <c r="P121" s="2"/>
      <c r="Q121" s="2"/>
      <c r="R121" s="2"/>
      <c r="S121" s="2"/>
      <c r="T121" s="2"/>
    </row>
    <row r="122" spans="1:20" s="1" customFormat="1" hidden="1">
      <c r="A122" s="10"/>
      <c r="B122" s="2"/>
      <c r="C122" s="7"/>
      <c r="D122" s="7"/>
      <c r="O122" s="2"/>
      <c r="P122" s="2"/>
      <c r="Q122" s="2"/>
      <c r="R122" s="2"/>
      <c r="S122" s="2"/>
      <c r="T122" s="2"/>
    </row>
    <row r="123" spans="1:20" s="1" customFormat="1" hidden="1">
      <c r="A123" s="10"/>
      <c r="B123" s="2"/>
      <c r="C123" s="7"/>
      <c r="D123" s="7"/>
      <c r="O123" s="2"/>
      <c r="P123" s="2"/>
      <c r="Q123" s="2"/>
      <c r="R123" s="2"/>
      <c r="S123" s="2"/>
      <c r="T123" s="2"/>
    </row>
    <row r="124" spans="1:20" s="1" customFormat="1" hidden="1">
      <c r="A124" s="10"/>
      <c r="B124" s="2"/>
      <c r="C124" s="7"/>
      <c r="D124" s="7"/>
      <c r="O124" s="2"/>
      <c r="P124" s="2"/>
      <c r="Q124" s="2"/>
      <c r="R124" s="2"/>
      <c r="S124" s="2"/>
      <c r="T124" s="2"/>
    </row>
    <row r="125" spans="1:20" s="1" customFormat="1" hidden="1">
      <c r="A125" s="10"/>
      <c r="B125" s="2"/>
      <c r="C125" s="7"/>
      <c r="D125" s="7"/>
      <c r="O125" s="2"/>
      <c r="P125" s="2"/>
      <c r="Q125" s="2"/>
      <c r="R125" s="2"/>
      <c r="S125" s="2"/>
      <c r="T125" s="2"/>
    </row>
    <row r="126" spans="1:20" s="1" customFormat="1" hidden="1">
      <c r="A126" s="10"/>
      <c r="B126" s="2"/>
      <c r="C126" s="7"/>
      <c r="D126" s="7"/>
      <c r="O126" s="2"/>
      <c r="P126" s="2"/>
      <c r="Q126" s="2"/>
      <c r="R126" s="2"/>
      <c r="S126" s="2"/>
      <c r="T126" s="2"/>
    </row>
    <row r="127" spans="1:20" s="1" customFormat="1" hidden="1">
      <c r="A127" s="10"/>
      <c r="B127" s="2"/>
      <c r="C127" s="7"/>
      <c r="D127" s="7"/>
      <c r="O127" s="2"/>
      <c r="P127" s="2"/>
      <c r="Q127" s="2"/>
      <c r="R127" s="2"/>
      <c r="S127" s="2"/>
      <c r="T127" s="2"/>
    </row>
    <row r="128" spans="1:20" s="1" customFormat="1" hidden="1">
      <c r="A128" s="10"/>
      <c r="B128" s="2"/>
      <c r="C128" s="7"/>
      <c r="D128" s="7"/>
      <c r="O128" s="2"/>
      <c r="P128" s="2"/>
      <c r="Q128" s="2"/>
      <c r="R128" s="2"/>
      <c r="S128" s="2"/>
      <c r="T128" s="2"/>
    </row>
    <row r="129" spans="1:20" s="1" customFormat="1" hidden="1">
      <c r="A129" s="10"/>
      <c r="B129" s="2"/>
      <c r="C129" s="7"/>
      <c r="D129" s="7"/>
      <c r="O129" s="2"/>
      <c r="P129" s="2"/>
      <c r="Q129" s="2"/>
      <c r="R129" s="2"/>
      <c r="S129" s="2"/>
      <c r="T129" s="2"/>
    </row>
    <row r="130" spans="1:20" s="1" customFormat="1" hidden="1">
      <c r="A130" s="10"/>
      <c r="B130" s="2"/>
      <c r="C130" s="7"/>
      <c r="D130" s="7"/>
      <c r="O130" s="2"/>
      <c r="P130" s="2"/>
      <c r="Q130" s="2"/>
      <c r="R130" s="2"/>
      <c r="S130" s="2"/>
      <c r="T130" s="2"/>
    </row>
    <row r="131" spans="1:20" s="1" customFormat="1" hidden="1">
      <c r="A131" s="10"/>
      <c r="B131" s="2"/>
      <c r="C131" s="7"/>
      <c r="D131" s="7"/>
      <c r="O131" s="2"/>
      <c r="P131" s="2"/>
      <c r="Q131" s="2"/>
      <c r="R131" s="2"/>
      <c r="S131" s="2"/>
      <c r="T131" s="2"/>
    </row>
    <row r="132" spans="1:20" s="1" customFormat="1" hidden="1">
      <c r="A132" s="10"/>
      <c r="B132" s="2"/>
      <c r="C132" s="7"/>
      <c r="D132" s="7"/>
      <c r="O132" s="2"/>
      <c r="P132" s="2"/>
      <c r="Q132" s="2"/>
      <c r="R132" s="2"/>
      <c r="S132" s="2"/>
      <c r="T132" s="2"/>
    </row>
    <row r="133" spans="1:20" s="1" customFormat="1" hidden="1">
      <c r="A133" s="10"/>
      <c r="B133" s="2"/>
      <c r="C133" s="7"/>
      <c r="D133" s="7"/>
      <c r="O133" s="2"/>
      <c r="P133" s="2"/>
      <c r="Q133" s="2"/>
      <c r="R133" s="2"/>
      <c r="S133" s="2"/>
      <c r="T133" s="2"/>
    </row>
    <row r="134" spans="1:20" s="1" customFormat="1" hidden="1">
      <c r="A134" s="10"/>
      <c r="B134" s="2"/>
      <c r="C134" s="7"/>
      <c r="D134" s="7"/>
      <c r="O134" s="2"/>
      <c r="P134" s="2"/>
      <c r="Q134" s="2"/>
      <c r="R134" s="2"/>
      <c r="S134" s="2"/>
      <c r="T134" s="2"/>
    </row>
    <row r="135" spans="1:20" s="1" customFormat="1" hidden="1">
      <c r="A135" s="10"/>
      <c r="B135" s="2"/>
      <c r="C135" s="7"/>
      <c r="D135" s="7"/>
      <c r="O135" s="2"/>
      <c r="P135" s="2"/>
      <c r="Q135" s="2"/>
      <c r="R135" s="2"/>
      <c r="S135" s="2"/>
      <c r="T135" s="2"/>
    </row>
    <row r="136" spans="1:20" s="1" customFormat="1" hidden="1">
      <c r="A136" s="10"/>
      <c r="B136" s="2"/>
      <c r="C136" s="7"/>
      <c r="D136" s="7"/>
      <c r="O136" s="2"/>
      <c r="P136" s="2"/>
      <c r="Q136" s="2"/>
      <c r="R136" s="2"/>
      <c r="S136" s="2"/>
      <c r="T136" s="2"/>
    </row>
    <row r="137" spans="1:20" s="1" customFormat="1" hidden="1">
      <c r="A137" s="10"/>
      <c r="B137" s="2"/>
      <c r="C137" s="7"/>
      <c r="D137" s="7"/>
      <c r="O137" s="2"/>
      <c r="P137" s="2"/>
      <c r="Q137" s="2"/>
      <c r="R137" s="2"/>
      <c r="S137" s="2"/>
      <c r="T137" s="2"/>
    </row>
    <row r="138" spans="1:20" s="1" customFormat="1" hidden="1">
      <c r="A138" s="10"/>
      <c r="B138" s="2"/>
      <c r="C138" s="7"/>
      <c r="D138" s="7"/>
      <c r="O138" s="2"/>
      <c r="P138" s="2"/>
      <c r="Q138" s="2"/>
      <c r="R138" s="2"/>
      <c r="S138" s="2"/>
      <c r="T138" s="2"/>
    </row>
    <row r="139" spans="1:20" s="1" customFormat="1" hidden="1">
      <c r="A139" s="10"/>
      <c r="B139" s="2"/>
      <c r="C139" s="7"/>
      <c r="D139" s="7"/>
      <c r="O139" s="2"/>
      <c r="P139" s="2"/>
      <c r="Q139" s="2"/>
      <c r="R139" s="2"/>
      <c r="S139" s="2"/>
      <c r="T139" s="2"/>
    </row>
    <row r="140" spans="1:20" s="1" customFormat="1" hidden="1">
      <c r="A140" s="10"/>
      <c r="B140" s="2"/>
      <c r="C140" s="7"/>
      <c r="D140" s="7"/>
      <c r="O140" s="2"/>
      <c r="P140" s="2"/>
      <c r="Q140" s="2"/>
      <c r="R140" s="2"/>
      <c r="S140" s="2"/>
      <c r="T140" s="2"/>
    </row>
    <row r="141" spans="1:20" s="1" customFormat="1" hidden="1">
      <c r="A141" s="10"/>
      <c r="B141" s="2"/>
      <c r="C141" s="7"/>
      <c r="D141" s="7"/>
      <c r="O141" s="2"/>
      <c r="P141" s="2"/>
      <c r="Q141" s="2"/>
      <c r="R141" s="2"/>
      <c r="S141" s="2"/>
      <c r="T141" s="2"/>
    </row>
    <row r="142" spans="1:20" s="1" customFormat="1" hidden="1">
      <c r="A142" s="10"/>
      <c r="B142" s="2"/>
      <c r="C142" s="7"/>
      <c r="D142" s="7"/>
      <c r="O142" s="2"/>
      <c r="P142" s="2"/>
      <c r="Q142" s="2"/>
      <c r="R142" s="2"/>
      <c r="S142" s="2"/>
      <c r="T142" s="2"/>
    </row>
    <row r="143" spans="1:20" s="1" customFormat="1" hidden="1">
      <c r="A143" s="10"/>
      <c r="B143" s="2"/>
      <c r="C143" s="7"/>
      <c r="D143" s="7"/>
      <c r="O143" s="2"/>
      <c r="P143" s="2"/>
      <c r="Q143" s="2"/>
      <c r="R143" s="2"/>
      <c r="S143" s="2"/>
      <c r="T143" s="2"/>
    </row>
    <row r="144" spans="1:20" s="1" customFormat="1" hidden="1">
      <c r="A144" s="10"/>
      <c r="B144" s="2"/>
      <c r="C144" s="7"/>
      <c r="D144" s="7"/>
      <c r="O144" s="2"/>
      <c r="P144" s="2"/>
      <c r="Q144" s="2"/>
      <c r="R144" s="2"/>
      <c r="S144" s="2"/>
      <c r="T144" s="2"/>
    </row>
    <row r="145" spans="1:20" s="1" customFormat="1" hidden="1">
      <c r="A145" s="10"/>
      <c r="B145" s="2"/>
      <c r="C145" s="7"/>
      <c r="D145" s="7"/>
      <c r="O145" s="2"/>
      <c r="P145" s="2"/>
      <c r="Q145" s="2"/>
      <c r="R145" s="2"/>
      <c r="S145" s="2"/>
      <c r="T145" s="2"/>
    </row>
    <row r="146" spans="1:20" s="1" customFormat="1" hidden="1">
      <c r="A146" s="10"/>
      <c r="B146" s="2"/>
      <c r="C146" s="7"/>
      <c r="D146" s="7"/>
      <c r="O146" s="2"/>
      <c r="P146" s="2"/>
      <c r="Q146" s="2"/>
      <c r="R146" s="2"/>
      <c r="S146" s="2"/>
      <c r="T146" s="2"/>
    </row>
    <row r="147" spans="1:20" s="1" customFormat="1" hidden="1">
      <c r="A147" s="10"/>
      <c r="B147" s="2"/>
      <c r="C147" s="7"/>
      <c r="D147" s="7"/>
      <c r="O147" s="2"/>
      <c r="P147" s="2"/>
      <c r="Q147" s="2"/>
      <c r="R147" s="2"/>
      <c r="S147" s="2"/>
      <c r="T147" s="2"/>
    </row>
    <row r="148" spans="1:20" s="1" customFormat="1" hidden="1">
      <c r="A148" s="10"/>
      <c r="B148" s="2"/>
      <c r="C148" s="7"/>
      <c r="D148" s="7"/>
      <c r="O148" s="2"/>
      <c r="P148" s="2"/>
      <c r="Q148" s="2"/>
      <c r="R148" s="2"/>
      <c r="S148" s="2"/>
      <c r="T148" s="2"/>
    </row>
    <row r="149" spans="1:20" s="1" customFormat="1" hidden="1">
      <c r="A149" s="10"/>
      <c r="B149" s="2"/>
      <c r="C149" s="7"/>
      <c r="D149" s="7"/>
      <c r="O149" s="2"/>
      <c r="P149" s="2"/>
      <c r="Q149" s="2"/>
      <c r="R149" s="2"/>
      <c r="S149" s="2"/>
      <c r="T149" s="2"/>
    </row>
    <row r="150" spans="1:20" s="1" customFormat="1" hidden="1">
      <c r="A150" s="10"/>
      <c r="B150" s="2"/>
      <c r="C150" s="7"/>
      <c r="D150" s="7"/>
      <c r="O150" s="2"/>
      <c r="P150" s="2"/>
      <c r="Q150" s="2"/>
      <c r="R150" s="2"/>
      <c r="S150" s="2"/>
      <c r="T150" s="2"/>
    </row>
    <row r="151" spans="1:20" s="1" customFormat="1" hidden="1">
      <c r="A151" s="10"/>
      <c r="B151" s="2"/>
      <c r="C151" s="7"/>
      <c r="D151" s="7"/>
      <c r="O151" s="2"/>
      <c r="P151" s="2"/>
      <c r="Q151" s="2"/>
      <c r="R151" s="2"/>
      <c r="S151" s="2"/>
      <c r="T151" s="2"/>
    </row>
    <row r="152" spans="1:20" s="1" customFormat="1" hidden="1">
      <c r="A152" s="10"/>
      <c r="B152" s="2"/>
      <c r="C152" s="7"/>
      <c r="D152" s="7"/>
      <c r="O152" s="2"/>
      <c r="P152" s="2"/>
      <c r="Q152" s="2"/>
      <c r="R152" s="2"/>
      <c r="S152" s="2"/>
      <c r="T152" s="2"/>
    </row>
    <row r="153" spans="1:20" s="1" customFormat="1" hidden="1">
      <c r="A153" s="10"/>
      <c r="B153" s="2"/>
      <c r="C153" s="7"/>
      <c r="D153" s="7"/>
      <c r="O153" s="2"/>
      <c r="P153" s="2"/>
      <c r="Q153" s="2"/>
      <c r="R153" s="2"/>
      <c r="S153" s="2"/>
      <c r="T153" s="2"/>
    </row>
    <row r="154" spans="1:20" s="1" customFormat="1" hidden="1">
      <c r="A154" s="10"/>
      <c r="B154" s="2"/>
      <c r="C154" s="7"/>
      <c r="D154" s="7"/>
      <c r="O154" s="2"/>
      <c r="P154" s="2"/>
      <c r="Q154" s="2"/>
      <c r="R154" s="2"/>
      <c r="S154" s="2"/>
      <c r="T154" s="2"/>
    </row>
    <row r="155" spans="1:20" s="1" customFormat="1" hidden="1">
      <c r="A155" s="10"/>
      <c r="B155" s="2"/>
      <c r="C155" s="7"/>
      <c r="D155" s="7"/>
      <c r="O155" s="2"/>
      <c r="P155" s="2"/>
      <c r="Q155" s="2"/>
      <c r="R155" s="2"/>
      <c r="S155" s="2"/>
      <c r="T155" s="2"/>
    </row>
    <row r="156" spans="1:20" s="1" customFormat="1" hidden="1">
      <c r="A156" s="10"/>
      <c r="B156" s="2"/>
      <c r="C156" s="7"/>
      <c r="D156" s="7"/>
      <c r="O156" s="2"/>
      <c r="P156" s="2"/>
      <c r="Q156" s="2"/>
      <c r="R156" s="2"/>
      <c r="S156" s="2"/>
      <c r="T156" s="2"/>
    </row>
    <row r="157" spans="1:20" s="1" customFormat="1" hidden="1">
      <c r="A157" s="10"/>
      <c r="B157" s="2"/>
      <c r="C157" s="7"/>
      <c r="D157" s="7"/>
      <c r="O157" s="2"/>
      <c r="P157" s="2"/>
      <c r="Q157" s="2"/>
      <c r="R157" s="2"/>
      <c r="S157" s="2"/>
      <c r="T157" s="2"/>
    </row>
    <row r="158" spans="1:20" s="1" customFormat="1" hidden="1">
      <c r="A158" s="10"/>
      <c r="B158" s="2"/>
      <c r="C158" s="7"/>
      <c r="D158" s="7"/>
      <c r="O158" s="2"/>
      <c r="P158" s="2"/>
      <c r="Q158" s="2"/>
      <c r="R158" s="2"/>
      <c r="S158" s="2"/>
      <c r="T158" s="2"/>
    </row>
    <row r="159" spans="1:20" s="1" customFormat="1" hidden="1">
      <c r="A159" s="10"/>
      <c r="B159" s="2"/>
      <c r="C159" s="7"/>
      <c r="D159" s="7"/>
      <c r="O159" s="2"/>
      <c r="P159" s="2"/>
      <c r="Q159" s="2"/>
      <c r="R159" s="2"/>
      <c r="S159" s="2"/>
      <c r="T159" s="2"/>
    </row>
    <row r="160" spans="1:20" s="1" customFormat="1" hidden="1">
      <c r="A160" s="10"/>
      <c r="B160" s="2"/>
      <c r="C160" s="7"/>
      <c r="D160" s="7"/>
      <c r="O160" s="2"/>
      <c r="P160" s="2"/>
      <c r="Q160" s="2"/>
      <c r="R160" s="2"/>
      <c r="S160" s="2"/>
      <c r="T160" s="2"/>
    </row>
    <row r="161" spans="1:20" s="1" customFormat="1" hidden="1">
      <c r="A161" s="10"/>
      <c r="B161" s="2"/>
      <c r="C161" s="7"/>
      <c r="D161" s="7"/>
      <c r="O161" s="2"/>
      <c r="P161" s="2"/>
      <c r="Q161" s="2"/>
      <c r="R161" s="2"/>
      <c r="S161" s="2"/>
      <c r="T161" s="2"/>
    </row>
    <row r="162" spans="1:20" s="1" customFormat="1" hidden="1">
      <c r="A162" s="10"/>
      <c r="B162" s="2"/>
      <c r="C162" s="7"/>
      <c r="D162" s="7"/>
      <c r="O162" s="2"/>
      <c r="P162" s="2"/>
      <c r="Q162" s="2"/>
      <c r="R162" s="2"/>
      <c r="S162" s="2"/>
      <c r="T162" s="2"/>
    </row>
    <row r="163" spans="1:20" s="1" customFormat="1" hidden="1">
      <c r="A163" s="10"/>
      <c r="B163" s="2"/>
      <c r="C163" s="7"/>
      <c r="D163" s="7"/>
      <c r="O163" s="2"/>
      <c r="P163" s="2"/>
      <c r="Q163" s="2"/>
      <c r="R163" s="2"/>
      <c r="S163" s="2"/>
      <c r="T163" s="2"/>
    </row>
    <row r="164" spans="1:20" s="1" customFormat="1" hidden="1">
      <c r="A164" s="10"/>
      <c r="B164" s="2"/>
      <c r="C164" s="7"/>
      <c r="D164" s="7"/>
      <c r="O164" s="2"/>
      <c r="P164" s="2"/>
      <c r="Q164" s="2"/>
      <c r="R164" s="2"/>
      <c r="S164" s="2"/>
      <c r="T164" s="2"/>
    </row>
    <row r="165" spans="1:20" s="1" customFormat="1" hidden="1">
      <c r="A165" s="10"/>
      <c r="B165" s="2"/>
      <c r="C165" s="7"/>
      <c r="D165" s="7"/>
      <c r="O165" s="2"/>
      <c r="P165" s="2"/>
      <c r="Q165" s="2"/>
      <c r="R165" s="2"/>
      <c r="S165" s="2"/>
      <c r="T165" s="2"/>
    </row>
    <row r="166" spans="1:20" s="1" customFormat="1" hidden="1">
      <c r="A166" s="10"/>
      <c r="B166" s="2"/>
      <c r="C166" s="7"/>
      <c r="D166" s="7"/>
      <c r="O166" s="2"/>
      <c r="P166" s="2"/>
      <c r="Q166" s="2"/>
      <c r="R166" s="2"/>
      <c r="S166" s="2"/>
      <c r="T166" s="2"/>
    </row>
    <row r="167" spans="1:20" s="1" customFormat="1" hidden="1">
      <c r="A167" s="10"/>
      <c r="B167" s="2"/>
      <c r="C167" s="7"/>
      <c r="D167" s="7"/>
      <c r="O167" s="2"/>
      <c r="P167" s="2"/>
      <c r="Q167" s="2"/>
      <c r="R167" s="2"/>
      <c r="S167" s="2"/>
      <c r="T167" s="2"/>
    </row>
    <row r="168" spans="1:20" s="1" customFormat="1" hidden="1">
      <c r="A168" s="10"/>
      <c r="B168" s="2"/>
      <c r="C168" s="7"/>
      <c r="D168" s="7"/>
      <c r="O168" s="2"/>
      <c r="P168" s="2"/>
      <c r="Q168" s="2"/>
      <c r="R168" s="2"/>
      <c r="S168" s="2"/>
      <c r="T168" s="2"/>
    </row>
    <row r="169" spans="1:20" s="1" customFormat="1" hidden="1">
      <c r="A169" s="10"/>
      <c r="B169" s="2"/>
      <c r="C169" s="7"/>
      <c r="D169" s="7"/>
      <c r="O169" s="2"/>
      <c r="P169" s="2"/>
      <c r="Q169" s="2"/>
      <c r="R169" s="2"/>
      <c r="S169" s="2"/>
      <c r="T169" s="2"/>
    </row>
    <row r="170" spans="1:20" s="1" customFormat="1" hidden="1">
      <c r="A170" s="10"/>
      <c r="B170" s="2"/>
      <c r="C170" s="7"/>
      <c r="D170" s="7"/>
      <c r="O170" s="2"/>
      <c r="P170" s="2"/>
      <c r="Q170" s="2"/>
      <c r="R170" s="2"/>
      <c r="S170" s="2"/>
      <c r="T170" s="2"/>
    </row>
    <row r="171" spans="1:20" s="1" customFormat="1" hidden="1">
      <c r="A171" s="10"/>
      <c r="B171" s="2"/>
      <c r="C171" s="7"/>
      <c r="D171" s="7"/>
      <c r="O171" s="2"/>
      <c r="P171" s="2"/>
      <c r="Q171" s="2"/>
      <c r="R171" s="2"/>
      <c r="S171" s="2"/>
      <c r="T171" s="2"/>
    </row>
    <row r="172" spans="1:20" s="1" customFormat="1" hidden="1">
      <c r="A172" s="10"/>
      <c r="B172" s="2"/>
      <c r="C172" s="7"/>
      <c r="D172" s="7"/>
      <c r="O172" s="2"/>
      <c r="P172" s="2"/>
      <c r="Q172" s="2"/>
      <c r="R172" s="2"/>
      <c r="S172" s="2"/>
      <c r="T172" s="2"/>
    </row>
    <row r="173" spans="1:20" s="1" customFormat="1" hidden="1">
      <c r="A173" s="10"/>
      <c r="B173" s="2"/>
      <c r="C173" s="7"/>
      <c r="D173" s="7"/>
      <c r="O173" s="2"/>
      <c r="P173" s="2"/>
      <c r="Q173" s="2"/>
      <c r="R173" s="2"/>
      <c r="S173" s="2"/>
      <c r="T173" s="2"/>
    </row>
    <row r="174" spans="1:20" s="1" customFormat="1" hidden="1">
      <c r="A174" s="10"/>
      <c r="B174" s="2"/>
      <c r="C174" s="7"/>
      <c r="D174" s="7"/>
      <c r="O174" s="2"/>
      <c r="P174" s="2"/>
      <c r="Q174" s="2"/>
      <c r="R174" s="2"/>
      <c r="S174" s="2"/>
      <c r="T174" s="2"/>
    </row>
    <row r="175" spans="1:20" s="1" customFormat="1" hidden="1">
      <c r="A175" s="10"/>
      <c r="B175" s="2"/>
      <c r="C175" s="7"/>
      <c r="D175" s="7"/>
      <c r="O175" s="2"/>
      <c r="P175" s="2"/>
      <c r="Q175" s="2"/>
      <c r="R175" s="2"/>
      <c r="S175" s="2"/>
      <c r="T175" s="2"/>
    </row>
    <row r="176" spans="1:20" s="1" customFormat="1" hidden="1">
      <c r="A176" s="10"/>
      <c r="B176" s="2"/>
      <c r="C176" s="7"/>
      <c r="D176" s="7"/>
      <c r="O176" s="2"/>
      <c r="P176" s="2"/>
      <c r="Q176" s="2"/>
      <c r="R176" s="2"/>
      <c r="S176" s="2"/>
      <c r="T176" s="2"/>
    </row>
    <row r="177" spans="1:20" s="1" customFormat="1" hidden="1">
      <c r="A177" s="10"/>
      <c r="B177" s="2"/>
      <c r="C177" s="7"/>
      <c r="D177" s="7"/>
      <c r="O177" s="2"/>
      <c r="P177" s="2"/>
      <c r="Q177" s="2"/>
      <c r="R177" s="2"/>
      <c r="S177" s="2"/>
      <c r="T177" s="2"/>
    </row>
    <row r="178" spans="1:20" s="1" customFormat="1" hidden="1">
      <c r="A178" s="10"/>
      <c r="B178" s="2"/>
      <c r="C178" s="7"/>
      <c r="D178" s="7"/>
      <c r="O178" s="2"/>
      <c r="P178" s="2"/>
      <c r="Q178" s="2"/>
      <c r="R178" s="2"/>
      <c r="S178" s="2"/>
      <c r="T178" s="2"/>
    </row>
    <row r="179" spans="1:20" s="1" customFormat="1" hidden="1">
      <c r="A179" s="10"/>
      <c r="B179" s="2"/>
      <c r="C179" s="7"/>
      <c r="D179" s="7"/>
      <c r="O179" s="2"/>
      <c r="P179" s="2"/>
      <c r="Q179" s="2"/>
      <c r="R179" s="2"/>
      <c r="S179" s="2"/>
      <c r="T179" s="2"/>
    </row>
    <row r="180" spans="1:20" s="1" customFormat="1" hidden="1">
      <c r="A180" s="10"/>
      <c r="B180" s="2"/>
      <c r="C180" s="7"/>
      <c r="D180" s="7"/>
      <c r="O180" s="2"/>
      <c r="P180" s="2"/>
      <c r="Q180" s="2"/>
      <c r="R180" s="2"/>
      <c r="S180" s="2"/>
      <c r="T180" s="2"/>
    </row>
    <row r="181" spans="1:20" s="1" customFormat="1" hidden="1">
      <c r="A181" s="10"/>
      <c r="B181" s="2"/>
      <c r="C181" s="7"/>
      <c r="D181" s="7"/>
      <c r="O181" s="2"/>
      <c r="P181" s="2"/>
      <c r="Q181" s="2"/>
      <c r="R181" s="2"/>
      <c r="S181" s="2"/>
      <c r="T181" s="2"/>
    </row>
    <row r="182" spans="1:20" s="1" customFormat="1" hidden="1">
      <c r="A182" s="10"/>
      <c r="B182" s="2"/>
      <c r="C182" s="7"/>
      <c r="D182" s="7"/>
      <c r="O182" s="2"/>
      <c r="P182" s="2"/>
      <c r="Q182" s="2"/>
      <c r="R182" s="2"/>
      <c r="S182" s="2"/>
      <c r="T182" s="2"/>
    </row>
    <row r="183" spans="1:20" s="1" customFormat="1" hidden="1">
      <c r="A183" s="10"/>
      <c r="B183" s="2"/>
      <c r="C183" s="7"/>
      <c r="D183" s="7"/>
      <c r="O183" s="2"/>
      <c r="P183" s="2"/>
      <c r="Q183" s="2"/>
      <c r="R183" s="2"/>
      <c r="S183" s="2"/>
      <c r="T183" s="2"/>
    </row>
    <row r="184" spans="1:20" s="1" customFormat="1" hidden="1">
      <c r="A184" s="10"/>
      <c r="B184" s="2"/>
      <c r="C184" s="7"/>
      <c r="D184" s="7"/>
      <c r="O184" s="2"/>
      <c r="P184" s="2"/>
      <c r="Q184" s="2"/>
      <c r="R184" s="2"/>
      <c r="S184" s="2"/>
      <c r="T184" s="2"/>
    </row>
    <row r="185" spans="1:20" s="1" customFormat="1" hidden="1">
      <c r="A185" s="10"/>
      <c r="B185" s="2"/>
      <c r="C185" s="7"/>
      <c r="D185" s="7"/>
      <c r="O185" s="2"/>
      <c r="P185" s="2"/>
      <c r="Q185" s="2"/>
      <c r="R185" s="2"/>
      <c r="S185" s="2"/>
      <c r="T185" s="2"/>
    </row>
    <row r="186" spans="1:20" s="1" customFormat="1" hidden="1">
      <c r="A186" s="10"/>
      <c r="B186" s="2"/>
      <c r="C186" s="7"/>
      <c r="D186" s="7"/>
      <c r="O186" s="2"/>
      <c r="P186" s="2"/>
      <c r="Q186" s="2"/>
      <c r="R186" s="2"/>
      <c r="S186" s="2"/>
      <c r="T186" s="2"/>
    </row>
    <row r="187" spans="1:20" s="1" customFormat="1" hidden="1">
      <c r="A187" s="10"/>
      <c r="B187" s="2"/>
      <c r="C187" s="7"/>
      <c r="D187" s="7"/>
      <c r="O187" s="2"/>
      <c r="P187" s="2"/>
      <c r="Q187" s="2"/>
      <c r="R187" s="2"/>
      <c r="S187" s="2"/>
      <c r="T187" s="2"/>
    </row>
    <row r="188" spans="1:20" s="1" customFormat="1" hidden="1">
      <c r="A188" s="10"/>
      <c r="B188" s="2"/>
      <c r="C188" s="7"/>
      <c r="D188" s="7"/>
      <c r="O188" s="2"/>
      <c r="P188" s="2"/>
      <c r="Q188" s="2"/>
      <c r="R188" s="2"/>
      <c r="S188" s="2"/>
      <c r="T188" s="2"/>
    </row>
    <row r="189" spans="1:20" s="1" customFormat="1" hidden="1">
      <c r="A189" s="10"/>
      <c r="B189" s="2"/>
      <c r="C189" s="7"/>
      <c r="D189" s="7"/>
      <c r="O189" s="2"/>
      <c r="P189" s="2"/>
      <c r="Q189" s="2"/>
      <c r="R189" s="2"/>
      <c r="S189" s="2"/>
      <c r="T189" s="2"/>
    </row>
    <row r="190" spans="1:20" s="1" customFormat="1" hidden="1">
      <c r="A190" s="10"/>
      <c r="B190" s="2"/>
      <c r="C190" s="7"/>
      <c r="D190" s="7"/>
      <c r="O190" s="2"/>
      <c r="P190" s="2"/>
      <c r="Q190" s="2"/>
      <c r="R190" s="2"/>
      <c r="S190" s="2"/>
      <c r="T190" s="2"/>
    </row>
    <row r="191" spans="1:20" s="1" customFormat="1" hidden="1">
      <c r="A191" s="10"/>
      <c r="B191" s="2"/>
      <c r="C191" s="7"/>
      <c r="D191" s="7"/>
      <c r="O191" s="2"/>
      <c r="P191" s="2"/>
      <c r="Q191" s="2"/>
      <c r="R191" s="2"/>
      <c r="S191" s="2"/>
      <c r="T191" s="2"/>
    </row>
    <row r="192" spans="1:20" s="1" customFormat="1" hidden="1">
      <c r="A192" s="10"/>
      <c r="B192" s="2"/>
      <c r="C192" s="7"/>
      <c r="D192" s="7"/>
      <c r="O192" s="2"/>
      <c r="P192" s="2"/>
      <c r="Q192" s="2"/>
      <c r="R192" s="2"/>
      <c r="S192" s="2"/>
      <c r="T192" s="2"/>
    </row>
    <row r="193" spans="1:20" s="1" customFormat="1" hidden="1">
      <c r="A193" s="10"/>
      <c r="B193" s="2"/>
      <c r="C193" s="7"/>
      <c r="D193" s="7"/>
      <c r="O193" s="2"/>
      <c r="P193" s="2"/>
      <c r="Q193" s="2"/>
      <c r="R193" s="2"/>
      <c r="S193" s="2"/>
      <c r="T193" s="2"/>
    </row>
    <row r="194" spans="1:20" s="1" customFormat="1" hidden="1">
      <c r="A194" s="10"/>
      <c r="B194" s="2"/>
      <c r="C194" s="7"/>
      <c r="D194" s="7"/>
      <c r="O194" s="2"/>
      <c r="P194" s="2"/>
      <c r="Q194" s="2"/>
      <c r="R194" s="2"/>
      <c r="S194" s="2"/>
      <c r="T194" s="2"/>
    </row>
    <row r="195" spans="1:20" s="1" customFormat="1" hidden="1">
      <c r="A195" s="10"/>
      <c r="B195" s="2"/>
      <c r="C195" s="7"/>
      <c r="D195" s="7"/>
      <c r="O195" s="2"/>
      <c r="P195" s="2"/>
      <c r="Q195" s="2"/>
      <c r="R195" s="2"/>
      <c r="S195" s="2"/>
      <c r="T195" s="2"/>
    </row>
    <row r="196" spans="1:20" s="1" customFormat="1" hidden="1">
      <c r="A196" s="10"/>
      <c r="B196" s="2"/>
      <c r="C196" s="7"/>
      <c r="D196" s="7"/>
      <c r="O196" s="2"/>
      <c r="P196" s="2"/>
      <c r="Q196" s="2"/>
      <c r="R196" s="2"/>
      <c r="S196" s="2"/>
      <c r="T196" s="2"/>
    </row>
    <row r="197" spans="1:20" s="1" customFormat="1" hidden="1">
      <c r="A197" s="10"/>
      <c r="B197" s="2"/>
      <c r="C197" s="7"/>
      <c r="D197" s="7"/>
      <c r="O197" s="2"/>
      <c r="P197" s="2"/>
      <c r="Q197" s="2"/>
      <c r="R197" s="2"/>
      <c r="S197" s="2"/>
      <c r="T197" s="2"/>
    </row>
    <row r="198" spans="1:20" s="1" customFormat="1" hidden="1">
      <c r="A198" s="10"/>
      <c r="B198" s="2"/>
      <c r="C198" s="7"/>
      <c r="D198" s="7"/>
      <c r="O198" s="2"/>
      <c r="P198" s="2"/>
      <c r="Q198" s="2"/>
      <c r="R198" s="2"/>
      <c r="S198" s="2"/>
      <c r="T198" s="2"/>
    </row>
    <row r="199" spans="1:20" s="1" customFormat="1" hidden="1">
      <c r="A199" s="10"/>
      <c r="B199" s="2"/>
      <c r="C199" s="7"/>
      <c r="D199" s="7"/>
      <c r="O199" s="2"/>
      <c r="P199" s="2"/>
      <c r="Q199" s="2"/>
      <c r="R199" s="2"/>
      <c r="S199" s="2"/>
      <c r="T199" s="2"/>
    </row>
    <row r="200" spans="1:20" s="1" customFormat="1" hidden="1">
      <c r="A200" s="10"/>
      <c r="B200" s="2"/>
      <c r="C200" s="7"/>
      <c r="D200" s="7"/>
      <c r="O200" s="2"/>
      <c r="P200" s="2"/>
      <c r="Q200" s="2"/>
      <c r="R200" s="2"/>
      <c r="S200" s="2"/>
      <c r="T200" s="2"/>
    </row>
    <row r="201" spans="1:20" s="1" customFormat="1" hidden="1">
      <c r="A201" s="10"/>
      <c r="B201" s="2"/>
      <c r="C201" s="7"/>
      <c r="D201" s="7"/>
      <c r="O201" s="2"/>
      <c r="P201" s="2"/>
      <c r="Q201" s="2"/>
      <c r="R201" s="2"/>
      <c r="S201" s="2"/>
      <c r="T201" s="2"/>
    </row>
    <row r="202" spans="1:20" s="1" customFormat="1" hidden="1">
      <c r="A202" s="10"/>
      <c r="B202" s="2"/>
      <c r="C202" s="7"/>
      <c r="D202" s="7"/>
      <c r="O202" s="2"/>
      <c r="P202" s="2"/>
      <c r="Q202" s="2"/>
      <c r="R202" s="2"/>
      <c r="S202" s="2"/>
      <c r="T202" s="2"/>
    </row>
    <row r="203" spans="1:20" s="1" customFormat="1" hidden="1">
      <c r="A203" s="10"/>
      <c r="B203" s="2"/>
      <c r="C203" s="7"/>
      <c r="D203" s="7"/>
      <c r="O203" s="2"/>
      <c r="P203" s="2"/>
      <c r="Q203" s="2"/>
      <c r="R203" s="2"/>
      <c r="S203" s="2"/>
      <c r="T203" s="2"/>
    </row>
    <row r="204" spans="1:20" s="1" customFormat="1" hidden="1">
      <c r="A204" s="10"/>
      <c r="B204" s="2"/>
      <c r="C204" s="7"/>
      <c r="D204" s="7"/>
      <c r="O204" s="2"/>
      <c r="P204" s="2"/>
      <c r="Q204" s="2"/>
      <c r="R204" s="2"/>
      <c r="S204" s="2"/>
      <c r="T204" s="2"/>
    </row>
    <row r="205" spans="1:20" s="1" customFormat="1" hidden="1">
      <c r="A205" s="10"/>
      <c r="B205" s="2"/>
      <c r="C205" s="7"/>
      <c r="D205" s="7"/>
      <c r="O205" s="2"/>
      <c r="P205" s="2"/>
      <c r="Q205" s="2"/>
      <c r="R205" s="2"/>
      <c r="S205" s="2"/>
      <c r="T205" s="2"/>
    </row>
    <row r="206" spans="1:20" s="1" customFormat="1" hidden="1">
      <c r="A206" s="10"/>
      <c r="B206" s="2"/>
      <c r="C206" s="7"/>
      <c r="D206" s="7"/>
      <c r="O206" s="2"/>
      <c r="P206" s="2"/>
      <c r="Q206" s="2"/>
      <c r="R206" s="2"/>
      <c r="S206" s="2"/>
      <c r="T206" s="2"/>
    </row>
    <row r="207" spans="1:20" s="1" customFormat="1" hidden="1">
      <c r="A207" s="10"/>
      <c r="B207" s="2"/>
      <c r="C207" s="7"/>
      <c r="D207" s="7"/>
      <c r="O207" s="2"/>
      <c r="P207" s="2"/>
      <c r="Q207" s="2"/>
      <c r="R207" s="2"/>
      <c r="S207" s="2"/>
      <c r="T207" s="2"/>
    </row>
    <row r="208" spans="1:20" s="1" customFormat="1" hidden="1">
      <c r="A208" s="10"/>
      <c r="B208" s="2"/>
      <c r="C208" s="7"/>
      <c r="D208" s="7"/>
      <c r="O208" s="2"/>
      <c r="P208" s="2"/>
      <c r="Q208" s="2"/>
      <c r="R208" s="2"/>
      <c r="S208" s="2"/>
      <c r="T208" s="2"/>
    </row>
    <row r="209" spans="1:20" s="1" customFormat="1" hidden="1">
      <c r="A209" s="10"/>
      <c r="B209" s="2"/>
      <c r="C209" s="7"/>
      <c r="D209" s="7"/>
      <c r="O209" s="2"/>
      <c r="P209" s="2"/>
      <c r="Q209" s="2"/>
      <c r="R209" s="2"/>
      <c r="S209" s="2"/>
      <c r="T209" s="2"/>
    </row>
    <row r="210" spans="1:20" s="1" customFormat="1" hidden="1">
      <c r="A210" s="10"/>
      <c r="B210" s="2"/>
      <c r="C210" s="7"/>
      <c r="D210" s="7"/>
      <c r="O210" s="2"/>
      <c r="P210" s="2"/>
      <c r="Q210" s="2"/>
      <c r="R210" s="2"/>
      <c r="S210" s="2"/>
      <c r="T210" s="2"/>
    </row>
    <row r="211" spans="1:20" s="1" customFormat="1" hidden="1">
      <c r="A211" s="10"/>
      <c r="B211" s="2"/>
      <c r="C211" s="7"/>
      <c r="D211" s="7"/>
      <c r="O211" s="2"/>
      <c r="P211" s="2"/>
      <c r="Q211" s="2"/>
      <c r="R211" s="2"/>
      <c r="S211" s="2"/>
      <c r="T211" s="2"/>
    </row>
    <row r="212" spans="1:20" s="1" customFormat="1" hidden="1">
      <c r="A212" s="10"/>
      <c r="B212" s="2"/>
      <c r="C212" s="7"/>
      <c r="D212" s="7"/>
      <c r="O212" s="2"/>
      <c r="P212" s="2"/>
      <c r="Q212" s="2"/>
      <c r="R212" s="2"/>
      <c r="S212" s="2"/>
      <c r="T212" s="2"/>
    </row>
    <row r="213" spans="1:20" s="1" customFormat="1" hidden="1">
      <c r="A213" s="10"/>
      <c r="B213" s="2"/>
      <c r="C213" s="7"/>
      <c r="D213" s="7"/>
      <c r="O213" s="2"/>
      <c r="P213" s="2"/>
      <c r="Q213" s="2"/>
      <c r="R213" s="2"/>
      <c r="S213" s="2"/>
      <c r="T213" s="2"/>
    </row>
    <row r="214" spans="1:20" s="1" customFormat="1" hidden="1">
      <c r="A214" s="10"/>
      <c r="B214" s="2"/>
      <c r="C214" s="7"/>
      <c r="D214" s="7"/>
      <c r="O214" s="2"/>
      <c r="P214" s="2"/>
      <c r="Q214" s="2"/>
      <c r="R214" s="2"/>
      <c r="S214" s="2"/>
      <c r="T214" s="2"/>
    </row>
    <row r="215" spans="1:20" s="1" customFormat="1" hidden="1">
      <c r="A215" s="10"/>
      <c r="B215" s="2"/>
      <c r="C215" s="7"/>
      <c r="D215" s="7"/>
      <c r="O215" s="2"/>
      <c r="P215" s="2"/>
      <c r="Q215" s="2"/>
      <c r="R215" s="2"/>
      <c r="S215" s="2"/>
      <c r="T215" s="2"/>
    </row>
    <row r="216" spans="1:20" s="1" customFormat="1" hidden="1">
      <c r="A216" s="10"/>
      <c r="B216" s="2"/>
      <c r="C216" s="7"/>
      <c r="D216" s="7"/>
      <c r="O216" s="2"/>
      <c r="P216" s="2"/>
      <c r="Q216" s="2"/>
      <c r="R216" s="2"/>
      <c r="S216" s="2"/>
      <c r="T216" s="2"/>
    </row>
    <row r="217" spans="1:20" s="1" customFormat="1" hidden="1">
      <c r="A217" s="10"/>
      <c r="B217" s="2"/>
      <c r="C217" s="7"/>
      <c r="D217" s="7"/>
      <c r="O217" s="2"/>
      <c r="P217" s="2"/>
      <c r="Q217" s="2"/>
      <c r="R217" s="2"/>
      <c r="S217" s="2"/>
      <c r="T217" s="2"/>
    </row>
    <row r="218" spans="1:20" s="1" customFormat="1" hidden="1">
      <c r="A218" s="10"/>
      <c r="B218" s="2"/>
      <c r="C218" s="7"/>
      <c r="D218" s="7"/>
      <c r="O218" s="2"/>
      <c r="P218" s="2"/>
      <c r="Q218" s="2"/>
      <c r="R218" s="2"/>
      <c r="S218" s="2"/>
      <c r="T218" s="2"/>
    </row>
    <row r="219" spans="1:20" s="1" customFormat="1" hidden="1">
      <c r="A219" s="10"/>
      <c r="B219" s="2"/>
      <c r="C219" s="7"/>
      <c r="D219" s="7"/>
      <c r="O219" s="2"/>
      <c r="P219" s="2"/>
      <c r="Q219" s="2"/>
      <c r="R219" s="2"/>
      <c r="S219" s="2"/>
      <c r="T219" s="2"/>
    </row>
    <row r="220" spans="1:20" s="1" customFormat="1" hidden="1">
      <c r="A220" s="10"/>
      <c r="B220" s="2"/>
      <c r="C220" s="7"/>
      <c r="D220" s="7"/>
      <c r="O220" s="2"/>
      <c r="P220" s="2"/>
      <c r="Q220" s="2"/>
      <c r="R220" s="2"/>
      <c r="S220" s="2"/>
      <c r="T220" s="2"/>
    </row>
    <row r="221" spans="1:20" s="1" customFormat="1" hidden="1">
      <c r="A221" s="10"/>
      <c r="B221" s="2"/>
      <c r="C221" s="7"/>
      <c r="D221" s="7"/>
      <c r="O221" s="2"/>
      <c r="P221" s="2"/>
      <c r="Q221" s="2"/>
      <c r="R221" s="2"/>
      <c r="S221" s="2"/>
      <c r="T221" s="2"/>
    </row>
    <row r="222" spans="1:20" s="1" customFormat="1" hidden="1">
      <c r="A222" s="10"/>
      <c r="B222" s="2"/>
      <c r="C222" s="7"/>
      <c r="D222" s="7"/>
      <c r="O222" s="2"/>
      <c r="P222" s="2"/>
      <c r="Q222" s="2"/>
      <c r="R222" s="2"/>
      <c r="S222" s="2"/>
      <c r="T222" s="2"/>
    </row>
    <row r="223" spans="1:20" s="1" customFormat="1" hidden="1">
      <c r="A223" s="10"/>
      <c r="B223" s="2"/>
      <c r="C223" s="7"/>
      <c r="D223" s="7"/>
      <c r="O223" s="2"/>
      <c r="P223" s="2"/>
      <c r="Q223" s="2"/>
      <c r="R223" s="2"/>
      <c r="S223" s="2"/>
      <c r="T223" s="2"/>
    </row>
    <row r="224" spans="1:20" s="1" customFormat="1" hidden="1">
      <c r="A224" s="10"/>
      <c r="B224" s="2"/>
      <c r="C224" s="7"/>
      <c r="D224" s="7"/>
      <c r="O224" s="2"/>
      <c r="P224" s="2"/>
      <c r="Q224" s="2"/>
      <c r="R224" s="2"/>
      <c r="S224" s="2"/>
      <c r="T224" s="2"/>
    </row>
    <row r="225" spans="1:20" s="1" customFormat="1" hidden="1">
      <c r="A225" s="10"/>
      <c r="B225" s="2"/>
      <c r="C225" s="7"/>
      <c r="D225" s="7"/>
      <c r="O225" s="2"/>
      <c r="P225" s="2"/>
      <c r="Q225" s="2"/>
      <c r="R225" s="2"/>
      <c r="S225" s="2"/>
      <c r="T225" s="2"/>
    </row>
    <row r="226" spans="1:20" s="1" customFormat="1" hidden="1">
      <c r="A226" s="10"/>
      <c r="B226" s="2"/>
      <c r="C226" s="7"/>
      <c r="D226" s="7"/>
      <c r="O226" s="2"/>
      <c r="P226" s="2"/>
      <c r="Q226" s="2"/>
      <c r="R226" s="2"/>
      <c r="S226" s="2"/>
      <c r="T226" s="2"/>
    </row>
    <row r="227" spans="1:20" s="1" customFormat="1" hidden="1">
      <c r="A227" s="10"/>
      <c r="B227" s="2"/>
      <c r="C227" s="7"/>
      <c r="D227" s="7"/>
      <c r="O227" s="2"/>
      <c r="P227" s="2"/>
      <c r="Q227" s="2"/>
      <c r="R227" s="2"/>
      <c r="S227" s="2"/>
      <c r="T227" s="2"/>
    </row>
    <row r="228" spans="1:20" s="1" customFormat="1" hidden="1">
      <c r="A228" s="10"/>
      <c r="B228" s="2"/>
      <c r="C228" s="7"/>
      <c r="D228" s="7"/>
      <c r="O228" s="2"/>
      <c r="P228" s="2"/>
      <c r="Q228" s="2"/>
      <c r="R228" s="2"/>
      <c r="S228" s="2"/>
      <c r="T228" s="2"/>
    </row>
    <row r="229" spans="1:20" s="1" customFormat="1" hidden="1">
      <c r="A229" s="10"/>
      <c r="B229" s="2"/>
      <c r="C229" s="7"/>
      <c r="D229" s="7"/>
      <c r="O229" s="2"/>
      <c r="P229" s="2"/>
      <c r="Q229" s="2"/>
      <c r="R229" s="2"/>
      <c r="S229" s="2"/>
      <c r="T229" s="2"/>
    </row>
    <row r="230" spans="1:20" s="1" customFormat="1" hidden="1">
      <c r="A230" s="10"/>
      <c r="B230" s="2"/>
      <c r="C230" s="7"/>
      <c r="D230" s="7"/>
      <c r="O230" s="2"/>
      <c r="P230" s="2"/>
      <c r="Q230" s="2"/>
      <c r="R230" s="2"/>
      <c r="S230" s="2"/>
      <c r="T230" s="2"/>
    </row>
    <row r="231" spans="1:20" s="1" customFormat="1" hidden="1">
      <c r="A231" s="10"/>
      <c r="B231" s="2"/>
      <c r="C231" s="7"/>
      <c r="D231" s="7"/>
      <c r="O231" s="2"/>
      <c r="P231" s="2"/>
      <c r="Q231" s="2"/>
      <c r="R231" s="2"/>
      <c r="S231" s="2"/>
      <c r="T231" s="2"/>
    </row>
    <row r="232" spans="1:20" s="1" customFormat="1" hidden="1">
      <c r="A232" s="10"/>
      <c r="B232" s="2"/>
      <c r="C232" s="7"/>
      <c r="D232" s="7"/>
      <c r="O232" s="2"/>
      <c r="P232" s="2"/>
      <c r="Q232" s="2"/>
      <c r="R232" s="2"/>
      <c r="S232" s="2"/>
      <c r="T232" s="2"/>
    </row>
    <row r="233" spans="1:20" s="1" customFormat="1" hidden="1">
      <c r="A233" s="10"/>
      <c r="B233" s="2"/>
      <c r="C233" s="7"/>
      <c r="D233" s="7"/>
      <c r="O233" s="2"/>
      <c r="P233" s="2"/>
      <c r="Q233" s="2"/>
      <c r="R233" s="2"/>
      <c r="S233" s="2"/>
      <c r="T233" s="2"/>
    </row>
    <row r="234" spans="1:20" s="1" customFormat="1" hidden="1">
      <c r="A234" s="10"/>
      <c r="B234" s="2"/>
      <c r="C234" s="7"/>
      <c r="D234" s="7"/>
      <c r="O234" s="2"/>
      <c r="P234" s="2"/>
      <c r="Q234" s="2"/>
      <c r="R234" s="2"/>
      <c r="S234" s="2"/>
      <c r="T234" s="2"/>
    </row>
    <row r="235" spans="1:20" s="1" customFormat="1" hidden="1">
      <c r="A235" s="10"/>
      <c r="B235" s="2"/>
      <c r="C235" s="7"/>
      <c r="D235" s="7"/>
      <c r="O235" s="2"/>
      <c r="P235" s="2"/>
      <c r="Q235" s="2"/>
      <c r="R235" s="2"/>
      <c r="S235" s="2"/>
      <c r="T235" s="2"/>
    </row>
    <row r="236" spans="1:20" s="1" customFormat="1" hidden="1">
      <c r="A236" s="10"/>
      <c r="B236" s="2"/>
      <c r="C236" s="7"/>
      <c r="D236" s="7"/>
      <c r="O236" s="2"/>
      <c r="P236" s="2"/>
      <c r="Q236" s="2"/>
      <c r="R236" s="2"/>
      <c r="S236" s="2"/>
      <c r="T236" s="2"/>
    </row>
    <row r="237" spans="1:20" s="1" customFormat="1" hidden="1">
      <c r="A237" s="10"/>
      <c r="B237" s="2"/>
      <c r="C237" s="7"/>
      <c r="D237" s="7"/>
      <c r="O237" s="2"/>
      <c r="P237" s="2"/>
      <c r="Q237" s="2"/>
      <c r="R237" s="2"/>
      <c r="S237" s="2"/>
      <c r="T237" s="2"/>
    </row>
    <row r="238" spans="1:20" s="1" customFormat="1" hidden="1">
      <c r="A238" s="10"/>
      <c r="B238" s="2"/>
      <c r="C238" s="7"/>
      <c r="D238" s="7"/>
      <c r="O238" s="2"/>
      <c r="P238" s="2"/>
      <c r="Q238" s="2"/>
      <c r="R238" s="2"/>
      <c r="S238" s="2"/>
      <c r="T238" s="2"/>
    </row>
    <row r="239" spans="1:20" s="1" customFormat="1" hidden="1">
      <c r="A239" s="10"/>
      <c r="B239" s="2"/>
      <c r="C239" s="7"/>
      <c r="D239" s="7"/>
      <c r="O239" s="2"/>
      <c r="P239" s="2"/>
      <c r="Q239" s="2"/>
      <c r="R239" s="2"/>
      <c r="S239" s="2"/>
      <c r="T239" s="2"/>
    </row>
    <row r="240" spans="1:20" s="1" customFormat="1" hidden="1">
      <c r="A240" s="10"/>
      <c r="B240" s="2"/>
      <c r="C240" s="7"/>
      <c r="D240" s="7"/>
      <c r="O240" s="2"/>
      <c r="P240" s="2"/>
      <c r="Q240" s="2"/>
      <c r="R240" s="2"/>
      <c r="S240" s="2"/>
      <c r="T240" s="2"/>
    </row>
    <row r="241" spans="1:20" s="1" customFormat="1" hidden="1">
      <c r="A241" s="10"/>
      <c r="B241" s="2"/>
      <c r="C241" s="7"/>
      <c r="D241" s="7"/>
      <c r="O241" s="2"/>
      <c r="P241" s="2"/>
      <c r="Q241" s="2"/>
      <c r="R241" s="2"/>
      <c r="S241" s="2"/>
      <c r="T241" s="2"/>
    </row>
    <row r="242" spans="1:20" s="1" customFormat="1" hidden="1">
      <c r="A242" s="10"/>
      <c r="B242" s="2"/>
      <c r="C242" s="7"/>
      <c r="D242" s="7"/>
      <c r="O242" s="2"/>
      <c r="P242" s="2"/>
      <c r="Q242" s="2"/>
      <c r="R242" s="2"/>
      <c r="S242" s="2"/>
      <c r="T242" s="2"/>
    </row>
    <row r="243" spans="1:20" s="1" customFormat="1" hidden="1">
      <c r="A243" s="10"/>
      <c r="B243" s="2"/>
      <c r="C243" s="7"/>
      <c r="D243" s="7"/>
      <c r="O243" s="2"/>
      <c r="P243" s="2"/>
      <c r="Q243" s="2"/>
      <c r="R243" s="2"/>
      <c r="S243" s="2"/>
      <c r="T243" s="2"/>
    </row>
    <row r="244" spans="1:20" s="1" customFormat="1" hidden="1">
      <c r="A244" s="10"/>
      <c r="B244" s="2"/>
      <c r="C244" s="7"/>
      <c r="D244" s="7"/>
      <c r="O244" s="2"/>
      <c r="P244" s="2"/>
      <c r="Q244" s="2"/>
      <c r="R244" s="2"/>
      <c r="S244" s="2"/>
      <c r="T244" s="2"/>
    </row>
    <row r="245" spans="1:20" s="1" customFormat="1" hidden="1">
      <c r="A245" s="10"/>
      <c r="B245" s="2"/>
      <c r="C245" s="7"/>
      <c r="D245" s="7"/>
      <c r="O245" s="2"/>
      <c r="P245" s="2"/>
      <c r="Q245" s="2"/>
      <c r="R245" s="2"/>
      <c r="S245" s="2"/>
      <c r="T245" s="2"/>
    </row>
    <row r="246" spans="1:20" s="1" customFormat="1" hidden="1">
      <c r="A246" s="10"/>
      <c r="B246" s="2"/>
      <c r="C246" s="7"/>
      <c r="D246" s="7"/>
      <c r="O246" s="2"/>
      <c r="P246" s="2"/>
      <c r="Q246" s="2"/>
      <c r="R246" s="2"/>
      <c r="S246" s="2"/>
      <c r="T246" s="2"/>
    </row>
    <row r="247" spans="1:20" s="1" customFormat="1" hidden="1">
      <c r="A247" s="10"/>
      <c r="B247" s="2"/>
      <c r="C247" s="7"/>
      <c r="D247" s="7"/>
      <c r="O247" s="2"/>
      <c r="P247" s="2"/>
      <c r="Q247" s="2"/>
      <c r="R247" s="2"/>
      <c r="S247" s="2"/>
      <c r="T247" s="2"/>
    </row>
    <row r="248" spans="1:20" s="1" customFormat="1" hidden="1">
      <c r="A248" s="10"/>
      <c r="B248" s="2"/>
      <c r="C248" s="7"/>
      <c r="D248" s="7"/>
      <c r="O248" s="2"/>
      <c r="P248" s="2"/>
      <c r="Q248" s="2"/>
      <c r="R248" s="2"/>
      <c r="S248" s="2"/>
      <c r="T248" s="2"/>
    </row>
    <row r="249" spans="1:20" s="1" customFormat="1" hidden="1">
      <c r="A249" s="10"/>
      <c r="B249" s="2"/>
      <c r="C249" s="7"/>
      <c r="D249" s="7"/>
      <c r="O249" s="2"/>
      <c r="P249" s="2"/>
      <c r="Q249" s="2"/>
      <c r="R249" s="2"/>
      <c r="S249" s="2"/>
      <c r="T249" s="2"/>
    </row>
    <row r="250" spans="1:20" s="1" customFormat="1" hidden="1">
      <c r="A250" s="10"/>
      <c r="B250" s="2"/>
      <c r="C250" s="7"/>
      <c r="D250" s="7"/>
      <c r="O250" s="2"/>
      <c r="P250" s="2"/>
      <c r="Q250" s="2"/>
      <c r="R250" s="2"/>
      <c r="S250" s="2"/>
      <c r="T250" s="2"/>
    </row>
    <row r="251" spans="1:20" s="1" customFormat="1" hidden="1">
      <c r="A251" s="10"/>
      <c r="B251" s="2"/>
      <c r="C251" s="7"/>
      <c r="D251" s="7"/>
      <c r="O251" s="2"/>
      <c r="P251" s="2"/>
      <c r="Q251" s="2"/>
      <c r="R251" s="2"/>
      <c r="S251" s="2"/>
      <c r="T251" s="2"/>
    </row>
    <row r="252" spans="1:20" s="1" customFormat="1" hidden="1">
      <c r="A252" s="10"/>
      <c r="B252" s="2"/>
      <c r="C252" s="7"/>
      <c r="D252" s="7"/>
      <c r="O252" s="2"/>
      <c r="P252" s="2"/>
      <c r="Q252" s="2"/>
      <c r="R252" s="2"/>
      <c r="S252" s="2"/>
      <c r="T252" s="2"/>
    </row>
    <row r="253" spans="1:20" s="1" customFormat="1" hidden="1">
      <c r="A253" s="10"/>
      <c r="B253" s="2"/>
      <c r="C253" s="7"/>
      <c r="D253" s="7"/>
      <c r="O253" s="2"/>
      <c r="P253" s="2"/>
      <c r="Q253" s="2"/>
      <c r="R253" s="2"/>
      <c r="S253" s="2"/>
      <c r="T253" s="2"/>
    </row>
    <row r="254" spans="1:20" s="1" customFormat="1" hidden="1">
      <c r="A254" s="10"/>
      <c r="B254" s="2"/>
      <c r="C254" s="7"/>
      <c r="D254" s="7"/>
      <c r="O254" s="2"/>
      <c r="P254" s="2"/>
      <c r="Q254" s="2"/>
      <c r="R254" s="2"/>
      <c r="S254" s="2"/>
      <c r="T254" s="2"/>
    </row>
    <row r="255" spans="1:20" s="1" customFormat="1" hidden="1">
      <c r="A255" s="10"/>
      <c r="B255" s="2"/>
      <c r="C255" s="7"/>
      <c r="D255" s="7"/>
      <c r="O255" s="2"/>
      <c r="P255" s="2"/>
      <c r="Q255" s="2"/>
      <c r="R255" s="2"/>
      <c r="S255" s="2"/>
      <c r="T255" s="2"/>
    </row>
    <row r="256" spans="1:20" s="1" customFormat="1" hidden="1">
      <c r="A256" s="10"/>
      <c r="B256" s="2"/>
      <c r="C256" s="7"/>
      <c r="D256" s="7"/>
      <c r="O256" s="2"/>
      <c r="P256" s="2"/>
      <c r="Q256" s="2"/>
      <c r="R256" s="2"/>
      <c r="S256" s="2"/>
      <c r="T256" s="2"/>
    </row>
    <row r="257" spans="1:20" s="1" customFormat="1" hidden="1">
      <c r="A257" s="10"/>
      <c r="B257" s="2"/>
      <c r="C257" s="7"/>
      <c r="D257" s="7"/>
      <c r="O257" s="2"/>
      <c r="P257" s="2"/>
      <c r="Q257" s="2"/>
      <c r="R257" s="2"/>
      <c r="S257" s="2"/>
      <c r="T257" s="2"/>
    </row>
    <row r="258" spans="1:20" s="1" customFormat="1" hidden="1">
      <c r="A258" s="10"/>
      <c r="B258" s="2"/>
      <c r="C258" s="7"/>
      <c r="D258" s="7"/>
      <c r="O258" s="2"/>
      <c r="P258" s="2"/>
      <c r="Q258" s="2"/>
      <c r="R258" s="2"/>
      <c r="S258" s="2"/>
      <c r="T258" s="2"/>
    </row>
    <row r="259" spans="1:20" s="1" customFormat="1" hidden="1">
      <c r="A259" s="10"/>
      <c r="B259" s="2"/>
      <c r="C259" s="7"/>
      <c r="D259" s="7"/>
      <c r="O259" s="2"/>
      <c r="P259" s="2"/>
      <c r="Q259" s="2"/>
      <c r="R259" s="2"/>
      <c r="S259" s="2"/>
      <c r="T259" s="2"/>
    </row>
    <row r="260" spans="1:20" s="1" customFormat="1" hidden="1">
      <c r="A260" s="10"/>
      <c r="B260" s="2"/>
      <c r="C260" s="7"/>
      <c r="D260" s="7"/>
      <c r="O260" s="2"/>
      <c r="P260" s="2"/>
      <c r="Q260" s="2"/>
      <c r="R260" s="2"/>
      <c r="S260" s="2"/>
      <c r="T260" s="2"/>
    </row>
    <row r="261" spans="1:20" s="1" customFormat="1" hidden="1">
      <c r="A261" s="10"/>
      <c r="B261" s="2"/>
      <c r="C261" s="7"/>
      <c r="D261" s="7"/>
      <c r="O261" s="2"/>
      <c r="P261" s="2"/>
      <c r="Q261" s="2"/>
      <c r="R261" s="2"/>
      <c r="S261" s="2"/>
      <c r="T261" s="2"/>
    </row>
    <row r="262" spans="1:20" s="1" customFormat="1" hidden="1">
      <c r="A262" s="10"/>
      <c r="B262" s="2"/>
      <c r="C262" s="7"/>
      <c r="D262" s="7"/>
      <c r="O262" s="2"/>
      <c r="P262" s="2"/>
      <c r="Q262" s="2"/>
      <c r="R262" s="2"/>
      <c r="S262" s="2"/>
      <c r="T262" s="2"/>
    </row>
    <row r="263" spans="1:20" s="1" customFormat="1" hidden="1">
      <c r="A263" s="10"/>
      <c r="B263" s="2"/>
      <c r="C263" s="7"/>
      <c r="D263" s="7"/>
      <c r="O263" s="2"/>
      <c r="P263" s="2"/>
      <c r="Q263" s="2"/>
      <c r="R263" s="2"/>
      <c r="S263" s="2"/>
      <c r="T263" s="2"/>
    </row>
    <row r="264" spans="1:20" s="1" customFormat="1" hidden="1">
      <c r="A264" s="10"/>
      <c r="B264" s="2"/>
      <c r="C264" s="7"/>
      <c r="D264" s="7"/>
      <c r="O264" s="2"/>
      <c r="P264" s="2"/>
      <c r="Q264" s="2"/>
      <c r="R264" s="2"/>
      <c r="S264" s="2"/>
      <c r="T264" s="2"/>
    </row>
    <row r="265" spans="1:20" s="1" customFormat="1" hidden="1">
      <c r="A265" s="10"/>
      <c r="B265" s="2"/>
      <c r="C265" s="7"/>
      <c r="D265" s="7"/>
      <c r="O265" s="2"/>
      <c r="P265" s="2"/>
      <c r="Q265" s="2"/>
      <c r="R265" s="2"/>
      <c r="S265" s="2"/>
      <c r="T265" s="2"/>
    </row>
    <row r="266" spans="1:20" s="1" customFormat="1" hidden="1">
      <c r="A266" s="10"/>
      <c r="B266" s="2"/>
      <c r="C266" s="7"/>
      <c r="D266" s="7"/>
      <c r="O266" s="2"/>
      <c r="P266" s="2"/>
      <c r="Q266" s="2"/>
      <c r="R266" s="2"/>
      <c r="S266" s="2"/>
      <c r="T266" s="2"/>
    </row>
    <row r="267" spans="1:20" s="1" customFormat="1" hidden="1">
      <c r="A267" s="10"/>
      <c r="B267" s="2"/>
      <c r="C267" s="7"/>
      <c r="D267" s="7"/>
      <c r="O267" s="2"/>
      <c r="P267" s="2"/>
      <c r="Q267" s="2"/>
      <c r="R267" s="2"/>
      <c r="S267" s="2"/>
      <c r="T267" s="2"/>
    </row>
    <row r="268" spans="1:20" s="1" customFormat="1" hidden="1">
      <c r="A268" s="10"/>
      <c r="B268" s="2"/>
      <c r="C268" s="7"/>
      <c r="D268" s="7"/>
      <c r="O268" s="2"/>
      <c r="P268" s="2"/>
      <c r="Q268" s="2"/>
      <c r="R268" s="2"/>
      <c r="S268" s="2"/>
      <c r="T268" s="2"/>
    </row>
    <row r="269" spans="1:20" s="1" customFormat="1" hidden="1">
      <c r="A269" s="10"/>
      <c r="B269" s="2"/>
      <c r="C269" s="7"/>
      <c r="D269" s="7"/>
      <c r="O269" s="2"/>
      <c r="P269" s="2"/>
      <c r="Q269" s="2"/>
      <c r="R269" s="2"/>
      <c r="S269" s="2"/>
      <c r="T269" s="2"/>
    </row>
    <row r="270" spans="1:20" s="1" customFormat="1" hidden="1">
      <c r="A270" s="10"/>
      <c r="B270" s="2"/>
      <c r="C270" s="7"/>
      <c r="D270" s="7"/>
      <c r="O270" s="2"/>
      <c r="P270" s="2"/>
      <c r="Q270" s="2"/>
      <c r="R270" s="2"/>
      <c r="S270" s="2"/>
      <c r="T270" s="2"/>
    </row>
    <row r="271" spans="1:20" s="1" customFormat="1" hidden="1">
      <c r="A271" s="10"/>
      <c r="B271" s="2"/>
      <c r="C271" s="7"/>
      <c r="D271" s="7"/>
      <c r="O271" s="2"/>
      <c r="P271" s="2"/>
      <c r="Q271" s="2"/>
      <c r="R271" s="2"/>
      <c r="S271" s="2"/>
      <c r="T271" s="2"/>
    </row>
    <row r="272" spans="1:20" s="1" customFormat="1" hidden="1">
      <c r="A272" s="10"/>
      <c r="B272" s="2"/>
      <c r="C272" s="7"/>
      <c r="D272" s="7"/>
      <c r="O272" s="2"/>
      <c r="P272" s="2"/>
      <c r="Q272" s="2"/>
      <c r="R272" s="2"/>
      <c r="S272" s="2"/>
      <c r="T272" s="2"/>
    </row>
    <row r="273" spans="1:20" s="1" customFormat="1" hidden="1">
      <c r="A273" s="10"/>
      <c r="B273" s="2"/>
      <c r="C273" s="7"/>
      <c r="D273" s="7"/>
      <c r="O273" s="2"/>
      <c r="P273" s="2"/>
      <c r="Q273" s="2"/>
      <c r="R273" s="2"/>
      <c r="S273" s="2"/>
      <c r="T273" s="2"/>
    </row>
    <row r="274" spans="1:20" s="1" customFormat="1" hidden="1">
      <c r="A274" s="10"/>
      <c r="B274" s="2"/>
      <c r="C274" s="7"/>
      <c r="D274" s="7"/>
      <c r="O274" s="2"/>
      <c r="P274" s="2"/>
      <c r="Q274" s="2"/>
      <c r="R274" s="2"/>
      <c r="S274" s="2"/>
      <c r="T274" s="2"/>
    </row>
    <row r="275" spans="1:20" s="1" customFormat="1" hidden="1">
      <c r="A275" s="10"/>
      <c r="B275" s="2"/>
      <c r="C275" s="7"/>
      <c r="D275" s="7"/>
      <c r="O275" s="2"/>
      <c r="P275" s="2"/>
      <c r="Q275" s="2"/>
      <c r="R275" s="2"/>
      <c r="S275" s="2"/>
      <c r="T275" s="2"/>
    </row>
    <row r="276" spans="1:20" s="1" customFormat="1" hidden="1">
      <c r="A276" s="10"/>
      <c r="B276" s="2"/>
      <c r="C276" s="7"/>
      <c r="D276" s="7"/>
      <c r="O276" s="2"/>
      <c r="P276" s="2"/>
      <c r="Q276" s="2"/>
      <c r="R276" s="2"/>
      <c r="S276" s="2"/>
      <c r="T276" s="2"/>
    </row>
    <row r="277" spans="1:20" s="1" customFormat="1" hidden="1">
      <c r="A277" s="10"/>
      <c r="B277" s="2"/>
      <c r="C277" s="7"/>
      <c r="D277" s="7"/>
      <c r="O277" s="2"/>
      <c r="P277" s="2"/>
      <c r="Q277" s="2"/>
      <c r="R277" s="2"/>
      <c r="S277" s="2"/>
      <c r="T277" s="2"/>
    </row>
    <row r="278" spans="1:20" s="1" customFormat="1" hidden="1">
      <c r="A278" s="10"/>
      <c r="B278" s="2"/>
      <c r="C278" s="7"/>
      <c r="D278" s="7"/>
      <c r="O278" s="2"/>
      <c r="P278" s="2"/>
      <c r="Q278" s="2"/>
      <c r="R278" s="2"/>
      <c r="S278" s="2"/>
      <c r="T278" s="2"/>
    </row>
    <row r="279" spans="1:20" s="1" customFormat="1" hidden="1">
      <c r="A279" s="10"/>
      <c r="B279" s="2"/>
      <c r="C279" s="7"/>
      <c r="D279" s="7"/>
      <c r="O279" s="2"/>
      <c r="P279" s="2"/>
      <c r="Q279" s="2"/>
      <c r="R279" s="2"/>
      <c r="S279" s="2"/>
      <c r="T279" s="2"/>
    </row>
    <row r="280" spans="1:20" s="1" customFormat="1" hidden="1">
      <c r="A280" s="10"/>
      <c r="B280" s="2"/>
      <c r="C280" s="7"/>
      <c r="D280" s="7"/>
      <c r="O280" s="2"/>
      <c r="P280" s="2"/>
      <c r="Q280" s="2"/>
      <c r="R280" s="2"/>
      <c r="S280" s="2"/>
      <c r="T280" s="2"/>
    </row>
    <row r="281" spans="1:20" s="1" customFormat="1" hidden="1">
      <c r="A281" s="10"/>
      <c r="B281" s="2"/>
      <c r="C281" s="7"/>
      <c r="D281" s="7"/>
      <c r="O281" s="2"/>
      <c r="P281" s="2"/>
      <c r="Q281" s="2"/>
      <c r="R281" s="2"/>
      <c r="S281" s="2"/>
      <c r="T281" s="2"/>
    </row>
    <row r="282" spans="1:20" s="1" customFormat="1" hidden="1">
      <c r="A282" s="10"/>
      <c r="B282" s="2"/>
      <c r="C282" s="7"/>
      <c r="D282" s="7"/>
      <c r="O282" s="2"/>
      <c r="P282" s="2"/>
      <c r="Q282" s="2"/>
      <c r="R282" s="2"/>
      <c r="S282" s="2"/>
      <c r="T282" s="2"/>
    </row>
    <row r="283" spans="1:20" s="1" customFormat="1" hidden="1">
      <c r="A283" s="10"/>
      <c r="B283" s="2"/>
      <c r="C283" s="7"/>
      <c r="D283" s="7"/>
      <c r="O283" s="2"/>
      <c r="P283" s="2"/>
      <c r="Q283" s="2"/>
      <c r="R283" s="2"/>
      <c r="S283" s="2"/>
      <c r="T283" s="2"/>
    </row>
    <row r="284" spans="1:20" s="1" customFormat="1" hidden="1">
      <c r="A284" s="10"/>
      <c r="B284" s="2"/>
      <c r="C284" s="7"/>
      <c r="D284" s="7"/>
      <c r="O284" s="2"/>
      <c r="P284" s="2"/>
      <c r="Q284" s="2"/>
      <c r="R284" s="2"/>
      <c r="S284" s="2"/>
      <c r="T284" s="2"/>
    </row>
    <row r="285" spans="1:20" s="1" customFormat="1" hidden="1">
      <c r="A285" s="10"/>
      <c r="B285" s="2"/>
      <c r="C285" s="7"/>
      <c r="D285" s="7"/>
      <c r="O285" s="2"/>
      <c r="P285" s="2"/>
      <c r="Q285" s="2"/>
      <c r="R285" s="2"/>
      <c r="S285" s="2"/>
      <c r="T285" s="2"/>
    </row>
    <row r="286" spans="1:20" s="1" customFormat="1" hidden="1">
      <c r="A286" s="10"/>
      <c r="B286" s="2"/>
      <c r="C286" s="7"/>
      <c r="D286" s="7"/>
      <c r="O286" s="2"/>
      <c r="P286" s="2"/>
      <c r="Q286" s="2"/>
      <c r="R286" s="2"/>
      <c r="S286" s="2"/>
      <c r="T286" s="2"/>
    </row>
    <row r="287" spans="1:20" s="1" customFormat="1" hidden="1">
      <c r="A287" s="10"/>
      <c r="B287" s="2"/>
      <c r="C287" s="7"/>
      <c r="D287" s="7"/>
      <c r="O287" s="2"/>
      <c r="P287" s="2"/>
      <c r="Q287" s="2"/>
      <c r="R287" s="2"/>
      <c r="S287" s="2"/>
      <c r="T287" s="2"/>
    </row>
    <row r="288" spans="1:20" s="1" customFormat="1" hidden="1">
      <c r="A288" s="10"/>
      <c r="B288" s="2"/>
      <c r="C288" s="7"/>
      <c r="D288" s="7"/>
      <c r="O288" s="2"/>
      <c r="P288" s="2"/>
      <c r="Q288" s="2"/>
      <c r="R288" s="2"/>
      <c r="S288" s="2"/>
      <c r="T288" s="2"/>
    </row>
    <row r="289" spans="1:20" s="1" customFormat="1" hidden="1">
      <c r="A289" s="10"/>
      <c r="B289" s="2"/>
      <c r="C289" s="7"/>
      <c r="D289" s="7"/>
      <c r="O289" s="2"/>
      <c r="P289" s="2"/>
      <c r="Q289" s="2"/>
      <c r="R289" s="2"/>
      <c r="S289" s="2"/>
      <c r="T289" s="2"/>
    </row>
    <row r="290" spans="1:20" s="1" customFormat="1" hidden="1">
      <c r="A290" s="10"/>
      <c r="B290" s="2"/>
      <c r="C290" s="7"/>
      <c r="D290" s="7"/>
      <c r="O290" s="2"/>
      <c r="P290" s="2"/>
      <c r="Q290" s="2"/>
      <c r="R290" s="2"/>
      <c r="S290" s="2"/>
      <c r="T290" s="2"/>
    </row>
    <row r="291" spans="1:20" s="1" customFormat="1" hidden="1">
      <c r="A291" s="10"/>
      <c r="B291" s="2"/>
      <c r="C291" s="7"/>
      <c r="D291" s="7"/>
      <c r="O291" s="2"/>
      <c r="P291" s="2"/>
      <c r="Q291" s="2"/>
      <c r="R291" s="2"/>
      <c r="S291" s="2"/>
      <c r="T291" s="2"/>
    </row>
    <row r="292" spans="1:20" s="1" customFormat="1" hidden="1">
      <c r="A292" s="10"/>
      <c r="B292" s="2"/>
      <c r="C292" s="7"/>
      <c r="D292" s="7"/>
      <c r="O292" s="2"/>
      <c r="P292" s="2"/>
      <c r="Q292" s="2"/>
      <c r="R292" s="2"/>
      <c r="S292" s="2"/>
      <c r="T292" s="2"/>
    </row>
    <row r="293" spans="1:20" s="1" customFormat="1" hidden="1">
      <c r="A293" s="10"/>
      <c r="B293" s="2"/>
      <c r="C293" s="7"/>
      <c r="D293" s="7"/>
      <c r="O293" s="2"/>
      <c r="P293" s="2"/>
      <c r="Q293" s="2"/>
      <c r="R293" s="2"/>
      <c r="S293" s="2"/>
      <c r="T293" s="2"/>
    </row>
    <row r="294" spans="1:20" s="1" customFormat="1" hidden="1">
      <c r="A294" s="10"/>
      <c r="B294" s="2"/>
      <c r="C294" s="7"/>
      <c r="D294" s="7"/>
      <c r="O294" s="2"/>
      <c r="P294" s="2"/>
      <c r="Q294" s="2"/>
      <c r="R294" s="2"/>
      <c r="S294" s="2"/>
      <c r="T294" s="2"/>
    </row>
    <row r="295" spans="1:20" s="1" customFormat="1" hidden="1">
      <c r="A295" s="10"/>
      <c r="B295" s="2"/>
      <c r="C295" s="7"/>
      <c r="D295" s="7"/>
      <c r="O295" s="2"/>
      <c r="P295" s="2"/>
      <c r="Q295" s="2"/>
      <c r="R295" s="2"/>
      <c r="S295" s="2"/>
      <c r="T295" s="2"/>
    </row>
    <row r="296" spans="1:20" s="1" customFormat="1" hidden="1">
      <c r="A296" s="10"/>
      <c r="B296" s="2"/>
      <c r="C296" s="7"/>
      <c r="D296" s="7"/>
      <c r="O296" s="2"/>
      <c r="P296" s="2"/>
      <c r="Q296" s="2"/>
      <c r="R296" s="2"/>
      <c r="S296" s="2"/>
      <c r="T296" s="2"/>
    </row>
    <row r="297" spans="1:20" s="1" customFormat="1" hidden="1">
      <c r="A297" s="10"/>
      <c r="B297" s="2"/>
      <c r="C297" s="7"/>
      <c r="D297" s="7"/>
      <c r="O297" s="2"/>
      <c r="P297" s="2"/>
      <c r="Q297" s="2"/>
      <c r="R297" s="2"/>
      <c r="S297" s="2"/>
      <c r="T297" s="2"/>
    </row>
    <row r="298" spans="1:20" s="1" customFormat="1" hidden="1">
      <c r="A298" s="10"/>
      <c r="B298" s="2"/>
      <c r="C298" s="7"/>
      <c r="D298" s="7"/>
      <c r="O298" s="2"/>
      <c r="P298" s="2"/>
      <c r="Q298" s="2"/>
      <c r="R298" s="2"/>
      <c r="S298" s="2"/>
      <c r="T298" s="2"/>
    </row>
    <row r="299" spans="1:20" s="1" customFormat="1" hidden="1">
      <c r="A299" s="10"/>
      <c r="B299" s="2"/>
      <c r="C299" s="7"/>
      <c r="D299" s="7"/>
      <c r="O299" s="2"/>
      <c r="P299" s="2"/>
      <c r="Q299" s="2"/>
      <c r="R299" s="2"/>
      <c r="S299" s="2"/>
      <c r="T299" s="2"/>
    </row>
    <row r="300" spans="1:20" s="1" customFormat="1" hidden="1">
      <c r="A300" s="10"/>
      <c r="B300" s="2"/>
      <c r="C300" s="7"/>
      <c r="D300" s="7"/>
      <c r="O300" s="2"/>
      <c r="P300" s="2"/>
      <c r="Q300" s="2"/>
      <c r="R300" s="2"/>
      <c r="S300" s="2"/>
      <c r="T300" s="2"/>
    </row>
    <row r="301" spans="1:20" s="1" customFormat="1" hidden="1">
      <c r="A301" s="10"/>
      <c r="B301" s="2"/>
      <c r="C301" s="7"/>
      <c r="D301" s="7"/>
      <c r="O301" s="2"/>
      <c r="P301" s="2"/>
      <c r="Q301" s="2"/>
      <c r="R301" s="2"/>
      <c r="S301" s="2"/>
      <c r="T301" s="2"/>
    </row>
    <row r="302" spans="1:20" s="1" customFormat="1" hidden="1">
      <c r="A302" s="10"/>
      <c r="B302" s="2"/>
      <c r="C302" s="7"/>
      <c r="D302" s="7"/>
      <c r="O302" s="2"/>
      <c r="P302" s="2"/>
      <c r="Q302" s="2"/>
      <c r="R302" s="2"/>
      <c r="S302" s="2"/>
      <c r="T302" s="2"/>
    </row>
    <row r="303" spans="1:20" s="1" customFormat="1" hidden="1">
      <c r="A303" s="10"/>
      <c r="B303" s="2"/>
      <c r="C303" s="7"/>
      <c r="D303" s="7"/>
      <c r="O303" s="2"/>
      <c r="P303" s="2"/>
      <c r="Q303" s="2"/>
      <c r="R303" s="2"/>
      <c r="S303" s="2"/>
      <c r="T303" s="2"/>
    </row>
    <row r="304" spans="1:20" s="1" customFormat="1" hidden="1">
      <c r="A304" s="10"/>
      <c r="B304" s="2"/>
      <c r="C304" s="7"/>
      <c r="D304" s="7"/>
      <c r="O304" s="2"/>
      <c r="P304" s="2"/>
      <c r="Q304" s="2"/>
      <c r="R304" s="2"/>
      <c r="S304" s="2"/>
      <c r="T304" s="2"/>
    </row>
    <row r="305" spans="1:20" s="1" customFormat="1" hidden="1">
      <c r="A305" s="10"/>
      <c r="B305" s="2"/>
      <c r="C305" s="7"/>
      <c r="D305" s="7"/>
      <c r="O305" s="2"/>
      <c r="P305" s="2"/>
      <c r="Q305" s="2"/>
      <c r="R305" s="2"/>
      <c r="S305" s="2"/>
      <c r="T305" s="2"/>
    </row>
    <row r="306" spans="1:20" s="1" customFormat="1" hidden="1">
      <c r="A306" s="10"/>
      <c r="B306" s="2"/>
      <c r="C306" s="7"/>
      <c r="D306" s="7"/>
      <c r="O306" s="2"/>
      <c r="P306" s="2"/>
      <c r="Q306" s="2"/>
      <c r="R306" s="2"/>
      <c r="S306" s="2"/>
      <c r="T306" s="2"/>
    </row>
    <row r="307" spans="1:20" s="1" customFormat="1" hidden="1">
      <c r="A307" s="10"/>
      <c r="B307" s="2"/>
      <c r="C307" s="7"/>
      <c r="D307" s="7"/>
      <c r="O307" s="2"/>
      <c r="P307" s="2"/>
      <c r="Q307" s="2"/>
      <c r="R307" s="2"/>
      <c r="S307" s="2"/>
      <c r="T307" s="2"/>
    </row>
    <row r="308" spans="1:20" s="1" customFormat="1" hidden="1">
      <c r="A308" s="10"/>
      <c r="B308" s="2"/>
      <c r="C308" s="7"/>
      <c r="D308" s="7"/>
      <c r="O308" s="2"/>
      <c r="P308" s="2"/>
      <c r="Q308" s="2"/>
      <c r="R308" s="2"/>
      <c r="S308" s="2"/>
      <c r="T308" s="2"/>
    </row>
    <row r="309" spans="1:20" s="1" customFormat="1" hidden="1">
      <c r="A309" s="10"/>
      <c r="B309" s="2"/>
      <c r="C309" s="7"/>
      <c r="D309" s="7"/>
      <c r="O309" s="2"/>
      <c r="P309" s="2"/>
      <c r="Q309" s="2"/>
      <c r="R309" s="2"/>
      <c r="S309" s="2"/>
      <c r="T309" s="2"/>
    </row>
    <row r="310" spans="1:20" s="1" customFormat="1" hidden="1">
      <c r="A310" s="10"/>
      <c r="B310" s="2"/>
      <c r="C310" s="7"/>
      <c r="D310" s="7"/>
      <c r="O310" s="2"/>
      <c r="P310" s="2"/>
      <c r="Q310" s="2"/>
      <c r="R310" s="2"/>
      <c r="S310" s="2"/>
      <c r="T310" s="2"/>
    </row>
    <row r="311" spans="1:20" s="1" customFormat="1" hidden="1">
      <c r="A311" s="10"/>
      <c r="B311" s="2"/>
      <c r="C311" s="7"/>
      <c r="D311" s="7"/>
      <c r="O311" s="2"/>
      <c r="P311" s="2"/>
      <c r="Q311" s="2"/>
      <c r="R311" s="2"/>
      <c r="S311" s="2"/>
      <c r="T311" s="2"/>
    </row>
    <row r="312" spans="1:20" s="1" customFormat="1" hidden="1">
      <c r="A312" s="10"/>
      <c r="B312" s="2"/>
      <c r="C312" s="7"/>
      <c r="D312" s="7"/>
      <c r="O312" s="2"/>
      <c r="P312" s="2"/>
      <c r="Q312" s="2"/>
      <c r="R312" s="2"/>
      <c r="S312" s="2"/>
      <c r="T312" s="2"/>
    </row>
    <row r="313" spans="1:20" s="1" customFormat="1" hidden="1">
      <c r="A313" s="10"/>
      <c r="B313" s="2"/>
      <c r="C313" s="7"/>
      <c r="D313" s="7"/>
      <c r="O313" s="2"/>
      <c r="P313" s="2"/>
      <c r="Q313" s="2"/>
      <c r="R313" s="2"/>
      <c r="S313" s="2"/>
      <c r="T313" s="2"/>
    </row>
    <row r="314" spans="1:20" s="1" customFormat="1" hidden="1">
      <c r="A314" s="10"/>
      <c r="B314" s="2"/>
      <c r="C314" s="7"/>
      <c r="D314" s="7"/>
      <c r="O314" s="2"/>
      <c r="P314" s="2"/>
      <c r="Q314" s="2"/>
      <c r="R314" s="2"/>
      <c r="S314" s="2"/>
      <c r="T314" s="2"/>
    </row>
    <row r="315" spans="1:20" s="1" customFormat="1" hidden="1">
      <c r="A315" s="10"/>
      <c r="B315" s="2"/>
      <c r="C315" s="7"/>
      <c r="D315" s="7"/>
      <c r="O315" s="2"/>
      <c r="P315" s="2"/>
      <c r="Q315" s="2"/>
      <c r="R315" s="2"/>
      <c r="S315" s="2"/>
      <c r="T315" s="2"/>
    </row>
    <row r="316" spans="1:20" s="1" customFormat="1" hidden="1">
      <c r="A316" s="10"/>
      <c r="B316" s="2"/>
      <c r="C316" s="7"/>
      <c r="D316" s="7"/>
      <c r="O316" s="2"/>
      <c r="P316" s="2"/>
      <c r="Q316" s="2"/>
      <c r="R316" s="2"/>
      <c r="S316" s="2"/>
      <c r="T316" s="2"/>
    </row>
    <row r="317" spans="1:20" s="1" customFormat="1" hidden="1">
      <c r="A317" s="10"/>
      <c r="B317" s="2"/>
      <c r="C317" s="7"/>
      <c r="D317" s="7"/>
      <c r="O317" s="2"/>
      <c r="P317" s="2"/>
      <c r="Q317" s="2"/>
      <c r="R317" s="2"/>
      <c r="S317" s="2"/>
      <c r="T317" s="2"/>
    </row>
    <row r="318" spans="1:20" s="1" customFormat="1" hidden="1">
      <c r="A318" s="10"/>
      <c r="B318" s="2"/>
      <c r="C318" s="7"/>
      <c r="D318" s="7"/>
      <c r="O318" s="2"/>
      <c r="P318" s="2"/>
      <c r="Q318" s="2"/>
      <c r="R318" s="2"/>
      <c r="S318" s="2"/>
      <c r="T318" s="2"/>
    </row>
    <row r="319" spans="1:20" s="1" customFormat="1" hidden="1">
      <c r="A319" s="10"/>
      <c r="B319" s="2"/>
      <c r="C319" s="7"/>
      <c r="D319" s="7"/>
      <c r="O319" s="2"/>
      <c r="P319" s="2"/>
      <c r="Q319" s="2"/>
      <c r="R319" s="2"/>
      <c r="S319" s="2"/>
      <c r="T319" s="2"/>
    </row>
    <row r="320" spans="1:20" s="1" customFormat="1" hidden="1">
      <c r="A320" s="10"/>
      <c r="B320" s="2"/>
      <c r="C320" s="7"/>
      <c r="D320" s="7"/>
      <c r="O320" s="2"/>
      <c r="P320" s="2"/>
      <c r="Q320" s="2"/>
      <c r="R320" s="2"/>
      <c r="S320" s="2"/>
      <c r="T320" s="2"/>
    </row>
    <row r="321" spans="1:20" s="1" customFormat="1" hidden="1">
      <c r="A321" s="10"/>
      <c r="B321" s="2"/>
      <c r="C321" s="7"/>
      <c r="D321" s="7"/>
      <c r="O321" s="2"/>
      <c r="P321" s="2"/>
      <c r="Q321" s="2"/>
      <c r="R321" s="2"/>
      <c r="S321" s="2"/>
      <c r="T321" s="2"/>
    </row>
    <row r="322" spans="1:20" s="1" customFormat="1" hidden="1">
      <c r="A322" s="10"/>
      <c r="B322" s="2"/>
      <c r="C322" s="7"/>
      <c r="D322" s="7"/>
      <c r="O322" s="2"/>
      <c r="P322" s="2"/>
      <c r="Q322" s="2"/>
      <c r="R322" s="2"/>
      <c r="S322" s="2"/>
      <c r="T322" s="2"/>
    </row>
    <row r="323" spans="1:20" s="1" customFormat="1" hidden="1">
      <c r="A323" s="10"/>
      <c r="B323" s="2"/>
      <c r="C323" s="7"/>
      <c r="D323" s="7"/>
      <c r="O323" s="2"/>
      <c r="P323" s="2"/>
      <c r="Q323" s="2"/>
      <c r="R323" s="2"/>
      <c r="S323" s="2"/>
      <c r="T323" s="2"/>
    </row>
    <row r="324" spans="1:20" s="1" customFormat="1" hidden="1">
      <c r="A324" s="10"/>
      <c r="B324" s="2"/>
      <c r="C324" s="7"/>
      <c r="D324" s="7"/>
      <c r="O324" s="2"/>
      <c r="P324" s="2"/>
      <c r="Q324" s="2"/>
      <c r="R324" s="2"/>
      <c r="S324" s="2"/>
      <c r="T324" s="2"/>
    </row>
    <row r="325" spans="1:20" s="1" customFormat="1" hidden="1">
      <c r="A325" s="10"/>
      <c r="B325" s="2"/>
      <c r="C325" s="7"/>
      <c r="D325" s="7"/>
      <c r="O325" s="2"/>
      <c r="P325" s="2"/>
      <c r="Q325" s="2"/>
      <c r="R325" s="2"/>
      <c r="S325" s="2"/>
      <c r="T325" s="2"/>
    </row>
    <row r="326" spans="1:20" s="1" customFormat="1" hidden="1">
      <c r="A326" s="10"/>
      <c r="B326" s="2"/>
      <c r="C326" s="7"/>
      <c r="D326" s="7"/>
      <c r="O326" s="2"/>
      <c r="P326" s="2"/>
      <c r="Q326" s="2"/>
      <c r="R326" s="2"/>
      <c r="S326" s="2"/>
      <c r="T326" s="2"/>
    </row>
    <row r="327" spans="1:20" s="1" customFormat="1" hidden="1">
      <c r="A327" s="10"/>
      <c r="B327" s="2"/>
      <c r="C327" s="7"/>
      <c r="D327" s="7"/>
      <c r="O327" s="2"/>
      <c r="P327" s="2"/>
      <c r="Q327" s="2"/>
      <c r="R327" s="2"/>
      <c r="S327" s="2"/>
      <c r="T327" s="2"/>
    </row>
    <row r="328" spans="1:20" s="1" customFormat="1" hidden="1">
      <c r="A328" s="10"/>
      <c r="B328" s="2"/>
      <c r="C328" s="7"/>
      <c r="D328" s="7"/>
      <c r="O328" s="2"/>
      <c r="P328" s="2"/>
      <c r="Q328" s="2"/>
      <c r="R328" s="2"/>
      <c r="S328" s="2"/>
      <c r="T328" s="2"/>
    </row>
    <row r="329" spans="1:20" s="1" customFormat="1" hidden="1">
      <c r="A329" s="10"/>
      <c r="B329" s="2"/>
      <c r="C329" s="7"/>
      <c r="D329" s="7"/>
      <c r="O329" s="2"/>
      <c r="P329" s="2"/>
      <c r="Q329" s="2"/>
      <c r="R329" s="2"/>
      <c r="S329" s="2"/>
      <c r="T329" s="2"/>
    </row>
    <row r="330" spans="1:20" s="1" customFormat="1" hidden="1">
      <c r="A330" s="10"/>
      <c r="B330" s="2"/>
      <c r="C330" s="7"/>
      <c r="D330" s="7"/>
      <c r="O330" s="2"/>
      <c r="P330" s="2"/>
      <c r="Q330" s="2"/>
      <c r="R330" s="2"/>
      <c r="S330" s="2"/>
      <c r="T330" s="2"/>
    </row>
    <row r="331" spans="1:20" s="1" customFormat="1" hidden="1">
      <c r="A331" s="10"/>
      <c r="B331" s="2"/>
      <c r="C331" s="7"/>
      <c r="D331" s="7"/>
      <c r="O331" s="2"/>
      <c r="P331" s="2"/>
      <c r="Q331" s="2"/>
      <c r="R331" s="2"/>
      <c r="S331" s="2"/>
      <c r="T331" s="2"/>
    </row>
    <row r="332" spans="1:20" s="1" customFormat="1" hidden="1">
      <c r="A332" s="10"/>
      <c r="B332" s="2"/>
      <c r="C332" s="7"/>
      <c r="D332" s="7"/>
      <c r="O332" s="2"/>
      <c r="P332" s="2"/>
      <c r="Q332" s="2"/>
      <c r="R332" s="2"/>
      <c r="S332" s="2"/>
      <c r="T332" s="2"/>
    </row>
    <row r="333" spans="1:20" s="1" customFormat="1" hidden="1">
      <c r="A333" s="10"/>
      <c r="B333" s="2"/>
      <c r="C333" s="7"/>
      <c r="D333" s="7"/>
      <c r="O333" s="2"/>
      <c r="P333" s="2"/>
      <c r="Q333" s="2"/>
      <c r="R333" s="2"/>
      <c r="S333" s="2"/>
      <c r="T333" s="2"/>
    </row>
    <row r="334" spans="1:20" s="1" customFormat="1" hidden="1">
      <c r="A334" s="10"/>
      <c r="B334" s="2"/>
      <c r="C334" s="7"/>
      <c r="D334" s="7"/>
      <c r="O334" s="2"/>
      <c r="P334" s="2"/>
      <c r="Q334" s="2"/>
      <c r="R334" s="2"/>
      <c r="S334" s="2"/>
      <c r="T334" s="2"/>
    </row>
    <row r="335" spans="1:20" s="1" customFormat="1" hidden="1">
      <c r="A335" s="10"/>
      <c r="B335" s="2"/>
      <c r="C335" s="7"/>
      <c r="D335" s="7"/>
      <c r="O335" s="2"/>
      <c r="P335" s="2"/>
      <c r="Q335" s="2"/>
      <c r="R335" s="2"/>
      <c r="S335" s="2"/>
      <c r="T335" s="2"/>
    </row>
    <row r="336" spans="1:20" s="1" customFormat="1" hidden="1">
      <c r="A336" s="10"/>
      <c r="B336" s="2"/>
      <c r="C336" s="7"/>
      <c r="D336" s="7"/>
      <c r="O336" s="2"/>
      <c r="P336" s="2"/>
      <c r="Q336" s="2"/>
      <c r="R336" s="2"/>
      <c r="S336" s="2"/>
      <c r="T336" s="2"/>
    </row>
    <row r="337" spans="1:26" s="1" customFormat="1" hidden="1">
      <c r="A337" s="10"/>
      <c r="B337" s="2"/>
      <c r="C337" s="7"/>
      <c r="D337" s="7"/>
      <c r="O337" s="2"/>
      <c r="P337" s="2"/>
      <c r="Q337" s="2"/>
      <c r="R337" s="2"/>
      <c r="S337" s="2"/>
      <c r="T337" s="2"/>
    </row>
    <row r="338" spans="1:26" s="1" customFormat="1" hidden="1">
      <c r="A338" s="10"/>
      <c r="B338" s="2"/>
      <c r="C338" s="7"/>
      <c r="D338" s="7"/>
      <c r="O338" s="2"/>
      <c r="P338" s="2"/>
      <c r="Q338" s="2"/>
      <c r="R338" s="2"/>
      <c r="S338" s="2"/>
      <c r="T338" s="2"/>
      <c r="U338" s="2"/>
      <c r="V338" s="2"/>
      <c r="W338" s="2"/>
      <c r="X338" s="2"/>
      <c r="Y338" s="2"/>
      <c r="Z338" s="2"/>
    </row>
    <row r="339" spans="1:26" s="1" customFormat="1" hidden="1">
      <c r="A339" s="10"/>
      <c r="B339" s="2"/>
      <c r="C339" s="7"/>
      <c r="D339" s="7"/>
      <c r="O339" s="2"/>
      <c r="P339" s="2"/>
      <c r="Q339" s="2"/>
      <c r="R339" s="2"/>
      <c r="S339" s="2"/>
      <c r="T339" s="2"/>
      <c r="U339" s="2"/>
      <c r="V339" s="2"/>
      <c r="W339" s="2"/>
      <c r="X339" s="2"/>
      <c r="Y339" s="2"/>
      <c r="Z339" s="2"/>
    </row>
    <row r="340" spans="1:26" s="1" customFormat="1" hidden="1">
      <c r="A340" s="10"/>
      <c r="B340" s="2"/>
      <c r="C340" s="7"/>
      <c r="D340" s="7"/>
      <c r="O340" s="2"/>
      <c r="P340" s="2"/>
      <c r="Q340" s="2"/>
      <c r="R340" s="2"/>
      <c r="S340" s="2"/>
      <c r="T340" s="2"/>
      <c r="U340" s="2"/>
      <c r="V340" s="2"/>
      <c r="W340" s="2"/>
      <c r="X340" s="2"/>
      <c r="Y340" s="2"/>
      <c r="Z340" s="2"/>
    </row>
    <row r="341" spans="1:26" s="1" customFormat="1" hidden="1">
      <c r="A341" s="10"/>
      <c r="B341" s="2"/>
      <c r="C341" s="7"/>
      <c r="D341" s="7"/>
      <c r="O341" s="2"/>
      <c r="P341" s="2"/>
      <c r="Q341" s="2"/>
      <c r="R341" s="2"/>
      <c r="S341" s="2"/>
      <c r="T341" s="2"/>
      <c r="U341" s="2"/>
      <c r="V341" s="2"/>
      <c r="W341" s="2"/>
      <c r="X341" s="2"/>
      <c r="Y341" s="2"/>
      <c r="Z341" s="2"/>
    </row>
    <row r="342" spans="1:26" s="1" customFormat="1" hidden="1">
      <c r="A342" s="10"/>
      <c r="B342" s="2"/>
      <c r="C342" s="7"/>
      <c r="D342" s="7"/>
      <c r="O342" s="2"/>
      <c r="P342" s="2"/>
      <c r="Q342" s="2"/>
      <c r="R342" s="2"/>
      <c r="S342" s="2"/>
      <c r="T342" s="2"/>
      <c r="U342" s="2"/>
      <c r="V342" s="2"/>
      <c r="W342" s="2"/>
      <c r="X342" s="2"/>
      <c r="Y342" s="2"/>
      <c r="Z342" s="2"/>
    </row>
    <row r="343" spans="1:26" s="1" customFormat="1" hidden="1">
      <c r="A343" s="10"/>
      <c r="B343" s="2"/>
      <c r="C343" s="7"/>
      <c r="D343" s="7"/>
      <c r="O343" s="2"/>
      <c r="P343" s="2"/>
      <c r="Q343" s="2"/>
      <c r="R343" s="2"/>
      <c r="S343" s="2"/>
      <c r="T343" s="2"/>
      <c r="U343" s="2"/>
      <c r="V343" s="2"/>
      <c r="W343" s="2"/>
      <c r="X343" s="2"/>
      <c r="Y343" s="2"/>
      <c r="Z343" s="2"/>
    </row>
    <row r="344" spans="1:26" s="1" customFormat="1" hidden="1">
      <c r="A344" s="10"/>
      <c r="B344" s="2"/>
      <c r="C344" s="7"/>
      <c r="D344" s="7"/>
      <c r="O344" s="2"/>
      <c r="P344" s="2"/>
      <c r="Q344" s="2"/>
      <c r="R344" s="2"/>
      <c r="S344" s="2"/>
      <c r="T344" s="2"/>
      <c r="U344" s="2"/>
      <c r="V344" s="2"/>
      <c r="W344" s="2"/>
      <c r="X344" s="2"/>
      <c r="Y344" s="2"/>
      <c r="Z344" s="2"/>
    </row>
    <row r="345" spans="1:26" s="1" customFormat="1" hidden="1">
      <c r="A345" s="10"/>
      <c r="B345" s="2"/>
      <c r="C345" s="7"/>
      <c r="D345" s="7"/>
      <c r="O345" s="2"/>
      <c r="P345" s="2"/>
      <c r="Q345" s="2"/>
      <c r="R345" s="2"/>
      <c r="S345" s="2"/>
      <c r="T345" s="2"/>
      <c r="U345" s="2"/>
      <c r="V345" s="2"/>
      <c r="W345" s="2"/>
      <c r="X345" s="2"/>
      <c r="Y345" s="2"/>
      <c r="Z345" s="2"/>
    </row>
    <row r="346" spans="1:26" s="1" customFormat="1" hidden="1">
      <c r="A346" s="10"/>
      <c r="B346" s="2"/>
      <c r="C346" s="7"/>
      <c r="D346" s="7"/>
      <c r="O346" s="2"/>
      <c r="P346" s="2"/>
      <c r="Q346" s="2"/>
      <c r="R346" s="2"/>
      <c r="S346" s="2"/>
      <c r="T346" s="2"/>
      <c r="U346" s="2"/>
      <c r="V346" s="2"/>
      <c r="W346" s="2"/>
      <c r="X346" s="2"/>
      <c r="Y346" s="2"/>
      <c r="Z346" s="2"/>
    </row>
    <row r="347" spans="1:26" s="1" customFormat="1" hidden="1">
      <c r="A347" s="10"/>
      <c r="B347" s="2"/>
      <c r="C347" s="7"/>
      <c r="D347" s="7"/>
      <c r="O347" s="2"/>
      <c r="P347" s="2"/>
      <c r="Q347" s="2"/>
      <c r="R347" s="2"/>
      <c r="S347" s="2"/>
      <c r="T347" s="2"/>
      <c r="U347" s="2"/>
      <c r="V347" s="2"/>
      <c r="W347" s="2"/>
      <c r="X347" s="2"/>
      <c r="Y347" s="2"/>
      <c r="Z347" s="2"/>
    </row>
  </sheetData>
  <sheetProtection sheet="1" objects="1" scenarios="1"/>
  <protectedRanges>
    <protectedRange sqref="I3:L53 A3:G53" name="UserEdit_231"/>
  </protectedRanges>
  <mergeCells count="8">
    <mergeCell ref="N55:O55"/>
    <mergeCell ref="P55:Q55"/>
    <mergeCell ref="E1:H1"/>
    <mergeCell ref="A1:D1"/>
    <mergeCell ref="I1:M1"/>
    <mergeCell ref="O1:Q1"/>
    <mergeCell ref="N54:O54"/>
    <mergeCell ref="P54:Q54"/>
  </mergeCells>
  <conditionalFormatting sqref="B3:B53">
    <cfRule type="expression" dxfId="168" priority="13">
      <formula>ISNUMBER(A3)</formula>
    </cfRule>
  </conditionalFormatting>
  <conditionalFormatting sqref="B3:D53">
    <cfRule type="expression" dxfId="167" priority="8">
      <formula>ISTEXT(B3)</formula>
    </cfRule>
  </conditionalFormatting>
  <conditionalFormatting sqref="C3:C53">
    <cfRule type="expression" dxfId="166" priority="11">
      <formula>ISNUMBER(A3)</formula>
    </cfRule>
  </conditionalFormatting>
  <conditionalFormatting sqref="D3:D53">
    <cfRule type="expression" dxfId="165" priority="9">
      <formula>ISNUMBER(A3)</formula>
    </cfRule>
  </conditionalFormatting>
  <conditionalFormatting sqref="E3:E53">
    <cfRule type="expression" dxfId="164" priority="15">
      <formula>ISNUMBER(A3)</formula>
    </cfRule>
  </conditionalFormatting>
  <conditionalFormatting sqref="E3:G53">
    <cfRule type="expression" dxfId="163" priority="14">
      <formula>ISNUMBER(E3)</formula>
    </cfRule>
  </conditionalFormatting>
  <conditionalFormatting sqref="F3:F53">
    <cfRule type="expression" dxfId="162" priority="44">
      <formula>ISNUMBER(A3)</formula>
    </cfRule>
  </conditionalFormatting>
  <conditionalFormatting sqref="G3:G53">
    <cfRule type="expression" dxfId="161" priority="41">
      <formula>ISNUMBER(A3)</formula>
    </cfRule>
  </conditionalFormatting>
  <conditionalFormatting sqref="I3:I53">
    <cfRule type="expression" dxfId="160" priority="24">
      <formula>ISNUMBER(A3)</formula>
    </cfRule>
  </conditionalFormatting>
  <conditionalFormatting sqref="I3:L53">
    <cfRule type="expression" dxfId="159" priority="17">
      <formula>ISNUMBER(I3)</formula>
    </cfRule>
  </conditionalFormatting>
  <conditionalFormatting sqref="J3:J53">
    <cfRule type="expression" dxfId="158" priority="22">
      <formula>ISNUMBER(A3)</formula>
    </cfRule>
  </conditionalFormatting>
  <conditionalFormatting sqref="K3:K53">
    <cfRule type="expression" dxfId="157" priority="20">
      <formula>ISNUMBER(A3)</formula>
    </cfRule>
  </conditionalFormatting>
  <conditionalFormatting sqref="L3:L53">
    <cfRule type="expression" dxfId="156" priority="18">
      <formula>ISNUMBER(A3)</formula>
    </cfRule>
  </conditionalFormatting>
  <conditionalFormatting sqref="P3:P53">
    <cfRule type="cellIs" dxfId="155" priority="46" stopIfTrue="1" operator="equal">
      <formula>"HIGH"</formula>
    </cfRule>
    <cfRule type="cellIs" dxfId="154" priority="47" stopIfTrue="1" operator="equal">
      <formula>"MED"</formula>
    </cfRule>
    <cfRule type="cellIs" dxfId="153" priority="48" stopIfTrue="1" operator="equal">
      <formula>"LOW"</formula>
    </cfRule>
  </conditionalFormatting>
  <conditionalFormatting sqref="P54">
    <cfRule type="containsText" dxfId="152" priority="2" operator="containsText" text="FAIL">
      <formula>NOT(ISERROR(SEARCH("FAIL",P54)))</formula>
    </cfRule>
  </conditionalFormatting>
  <conditionalFormatting sqref="P55">
    <cfRule type="containsText" dxfId="151" priority="4" operator="containsText" text="Unconditional pass">
      <formula>NOT(ISERROR(SEARCH("Unconditional pass",P55)))</formula>
    </cfRule>
  </conditionalFormatting>
  <conditionalFormatting sqref="P55:Q55">
    <cfRule type="containsText" dxfId="149" priority="3" operator="containsText" text="Fail">
      <formula>NOT(ISERROR(SEARCH("Fail",P55)))</formula>
    </cfRule>
  </conditionalFormatting>
  <conditionalFormatting sqref="Q3:Q53">
    <cfRule type="cellIs" dxfId="148" priority="49" stopIfTrue="1" operator="equal">
      <formula>"&lt;60"</formula>
    </cfRule>
    <cfRule type="cellIs" dxfId="147" priority="50" stopIfTrue="1" operator="equal">
      <formula>"60-79"</formula>
    </cfRule>
    <cfRule type="cellIs" dxfId="146" priority="51" stopIfTrue="1" operator="equal">
      <formula>"≥80"</formula>
    </cfRule>
  </conditionalFormatting>
  <dataValidations count="3">
    <dataValidation type="whole" allowBlank="1" showInputMessage="1" showErrorMessage="1" errorTitle="Error" error="Scores must be between 1 and 3" sqref="I3:L53 E3:G53" xr:uid="{2FD3D277-17C6-4D39-82BD-23A935C1EBAE}">
      <formula1>1</formula1>
      <formula2>3</formula2>
    </dataValidation>
    <dataValidation type="list" allowBlank="1" showInputMessage="1" showErrorMessage="1" sqref="A3:A53" xr:uid="{BE7031E0-3F40-4465-A4F0-007BCA43821D}">
      <formula1>scoringel</formula1>
    </dataValidation>
    <dataValidation type="list" allowBlank="1" showInputMessage="1" showErrorMessage="1" sqref="A54:A76" xr:uid="{755CC226-4A08-4CAF-AA91-B17E38EC438B}">
      <formula1>ScoringElement</formula1>
    </dataValidation>
  </dataValidations>
  <pageMargins left="0.75" right="0.75" top="1" bottom="1" header="0.5" footer="0.5"/>
  <pageSetup paperSize="9" scale="51"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1FC1668E-2BB7-4008-A2C7-66DD5DD82E7B}">
            <xm:f>NOT(ISERROR(SEARCH("Pass with condition",P55)))</xm:f>
            <xm:f>"Pass with condition"</xm:f>
            <x14:dxf>
              <fill>
                <patternFill>
                  <bgColor rgb="FFFFFF00"/>
                </patternFill>
              </fill>
            </x14:dxf>
          </x14:cfRule>
          <xm:sqref>P55</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070A3-84A3-4C6F-B5C6-3811CA2EA8EC}">
  <dimension ref="A1:AB347"/>
  <sheetViews>
    <sheetView zoomScaleNormal="100" workbookViewId="0">
      <selection sqref="A1:D1"/>
    </sheetView>
  </sheetViews>
  <sheetFormatPr defaultColWidth="0" defaultRowHeight="10" zeroHeight="1"/>
  <cols>
    <col min="1" max="1" width="8.453125" style="10" customWidth="1"/>
    <col min="2" max="2" width="15.54296875" style="2" customWidth="1"/>
    <col min="3" max="4" width="15.54296875" style="7" customWidth="1"/>
    <col min="5" max="6" width="5.54296875" style="1" customWidth="1"/>
    <col min="7" max="7" width="8.7265625" style="1" customWidth="1"/>
    <col min="8" max="13" width="5.54296875" style="1" customWidth="1"/>
    <col min="14" max="14" width="5.54296875" style="2" customWidth="1"/>
    <col min="15" max="16" width="7.54296875" style="2" customWidth="1"/>
    <col min="17" max="17" width="2.54296875" style="2" customWidth="1"/>
    <col min="18" max="18" width="11.453125" style="2" hidden="1" customWidth="1"/>
    <col min="19" max="16384" width="9.1796875" style="2" hidden="1"/>
  </cols>
  <sheetData>
    <row r="1" spans="1:25" ht="12.5">
      <c r="A1" s="222"/>
      <c r="B1" s="220"/>
      <c r="C1" s="220"/>
      <c r="D1" s="221"/>
      <c r="E1" s="219" t="s">
        <v>15</v>
      </c>
      <c r="F1" s="220"/>
      <c r="G1" s="221"/>
      <c r="H1" s="215" t="s">
        <v>16</v>
      </c>
      <c r="I1" s="215"/>
      <c r="J1" s="215"/>
      <c r="K1" s="215"/>
      <c r="L1" s="215"/>
      <c r="M1" s="6"/>
      <c r="N1" s="216"/>
      <c r="O1" s="217"/>
      <c r="P1" s="218"/>
    </row>
    <row r="2" spans="1:25" ht="120" customHeight="1">
      <c r="A2" s="108" t="s">
        <v>26</v>
      </c>
      <c r="B2" s="95" t="s">
        <v>23</v>
      </c>
      <c r="C2" s="95" t="s">
        <v>24</v>
      </c>
      <c r="D2" s="95" t="s">
        <v>25</v>
      </c>
      <c r="E2" s="89" t="s">
        <v>0</v>
      </c>
      <c r="F2" s="89" t="s">
        <v>2</v>
      </c>
      <c r="G2" s="90" t="s">
        <v>6</v>
      </c>
      <c r="H2" s="97" t="s">
        <v>7</v>
      </c>
      <c r="I2" s="91" t="s">
        <v>8</v>
      </c>
      <c r="J2" s="91" t="s">
        <v>9</v>
      </c>
      <c r="K2" s="99" t="s">
        <v>10</v>
      </c>
      <c r="L2" s="92" t="s">
        <v>11</v>
      </c>
      <c r="M2" s="93" t="s">
        <v>12</v>
      </c>
      <c r="N2" s="110" t="s">
        <v>91</v>
      </c>
      <c r="O2" s="111" t="s">
        <v>13</v>
      </c>
      <c r="P2" s="114" t="s">
        <v>14</v>
      </c>
      <c r="S2" s="14"/>
      <c r="T2" s="14" t="s">
        <v>43</v>
      </c>
      <c r="U2" s="14" t="s">
        <v>42</v>
      </c>
      <c r="V2" s="14">
        <v>1</v>
      </c>
      <c r="W2" s="14">
        <v>2</v>
      </c>
      <c r="X2" s="14">
        <v>3</v>
      </c>
      <c r="Y2" s="14">
        <v>4</v>
      </c>
    </row>
    <row r="3" spans="1:25" ht="9.75" customHeight="1">
      <c r="A3" s="135"/>
      <c r="C3" s="2"/>
      <c r="D3" s="2"/>
      <c r="E3" s="72"/>
      <c r="F3" s="72"/>
      <c r="G3" s="98" t="str">
        <f>IF(COUNT(E3:F3)&gt;1,AVERAGE(E3:F3),"")</f>
        <v/>
      </c>
      <c r="H3" s="72"/>
      <c r="I3" s="72"/>
      <c r="J3" s="72"/>
      <c r="K3" s="72"/>
      <c r="L3" s="100" t="str">
        <f>IF(COUNT(H3:K3)&gt;3,((H3*I3*J3*K3)-1)/40+1,"")</f>
        <v/>
      </c>
      <c r="M3" s="102" t="str">
        <f>IFERROR(IF(L3="","",((G3^2+L3^2)^0.5)),"")</f>
        <v/>
      </c>
      <c r="N3" s="48" t="str">
        <f t="shared" ref="N3:N34" si="0">IF(ISBLANK(A3),"",IFERROR(ROUND(IF(M3="","",-11.965*M3^2+32.28*M3+78.259),0),""))</f>
        <v/>
      </c>
      <c r="O3" s="1" t="str">
        <f>IF(N3="","",IF(N3&lt;60,"High",IF(N3&gt;=80,"Low","Med")))</f>
        <v/>
      </c>
      <c r="P3" s="49" t="str">
        <f>IF(N3="","",IF(N3&lt;60,"&lt;60", IF(N3&gt;=80, "≥80", "60-79")))</f>
        <v/>
      </c>
      <c r="R3" s="4"/>
      <c r="S3" s="36" t="str">
        <f>N3</f>
        <v/>
      </c>
      <c r="T3" s="14" t="str">
        <f>IF(S3="","",ROUND(S3,0))</f>
        <v/>
      </c>
      <c r="U3" s="14" t="str">
        <f>IF(T3="","",IF(T3&lt;70,1,IF(T3&lt;80,2,IF(T3&lt;90,3,4))))</f>
        <v/>
      </c>
      <c r="V3" s="37" t="str">
        <f>IF(U3="","",IF($U3=V$2,"1","0"))</f>
        <v/>
      </c>
      <c r="W3" s="37" t="str">
        <f>IF(V3="","",IF($U3=W$2,"1","0"))</f>
        <v/>
      </c>
      <c r="X3" s="37" t="str">
        <f>IF(W3="","",IF($U3=X$2,"1","0"))</f>
        <v/>
      </c>
      <c r="Y3" s="37" t="str">
        <f>IF(X3="","",IF($U3=Y$2,"1","0"))</f>
        <v/>
      </c>
    </row>
    <row r="4" spans="1:25" ht="9.75" customHeight="1">
      <c r="A4" s="135"/>
      <c r="C4" s="2"/>
      <c r="D4" s="2"/>
      <c r="E4" s="72"/>
      <c r="F4" s="72"/>
      <c r="G4" s="98" t="str">
        <f t="shared" ref="G4:G53" si="1">IF(COUNT(E4:F4)&gt;1,AVERAGE(E4:F4),"")</f>
        <v/>
      </c>
      <c r="H4" s="72"/>
      <c r="I4" s="72"/>
      <c r="J4" s="72"/>
      <c r="K4" s="72"/>
      <c r="L4" s="100" t="str">
        <f t="shared" ref="L4:L53" si="2">IF(COUNT(H4:K4)&gt;3,((H4*I4*J4*K4)-1)/40+1,"")</f>
        <v/>
      </c>
      <c r="M4" s="102" t="str">
        <f t="shared" ref="M4:M53" si="3">IFERROR(IF(L4="","",((G4^2+L4^2)^0.5)),"")</f>
        <v/>
      </c>
      <c r="N4" s="48" t="str">
        <f t="shared" si="0"/>
        <v/>
      </c>
      <c r="O4" s="1" t="str">
        <f t="shared" ref="O4:O53" si="4">IF(N4="","",IF(N4&lt;60,"High",IF(N4&gt;=80,"Low","Med")))</f>
        <v/>
      </c>
      <c r="P4" s="49" t="str">
        <f t="shared" ref="P4:P53" si="5">IF(N4="","",IF(N4&lt;60,"&lt;60", IF(N4&gt;=80, "≥80", "60-79")))</f>
        <v/>
      </c>
      <c r="Q4" s="3"/>
      <c r="R4" s="3"/>
      <c r="S4" s="36" t="str">
        <f t="shared" ref="S4:S53" si="6">N4</f>
        <v/>
      </c>
      <c r="T4" s="14" t="str">
        <f t="shared" ref="T4:T53" si="7">IF(S4="","",ROUND(S4,0))</f>
        <v/>
      </c>
      <c r="U4" s="14" t="str">
        <f t="shared" ref="U4:U53" si="8">IF(T4="","",IF(T4="","",IF(T4&lt;70,1,IF(T4&lt;80,2,IF(T4&lt;90,3,4)))))</f>
        <v/>
      </c>
      <c r="V4" s="37" t="str">
        <f t="shared" ref="V4:Y30" si="9">IF(U4="","",IF($U4=V$2,"1","0"))</f>
        <v/>
      </c>
      <c r="W4" s="37" t="str">
        <f t="shared" si="9"/>
        <v/>
      </c>
      <c r="X4" s="37" t="str">
        <f t="shared" si="9"/>
        <v/>
      </c>
      <c r="Y4" s="37" t="str">
        <f t="shared" si="9"/>
        <v/>
      </c>
    </row>
    <row r="5" spans="1:25" ht="9.75" customHeight="1">
      <c r="A5" s="135"/>
      <c r="C5" s="2"/>
      <c r="D5" s="2"/>
      <c r="E5" s="72"/>
      <c r="F5" s="72"/>
      <c r="G5" s="98" t="str">
        <f t="shared" si="1"/>
        <v/>
      </c>
      <c r="H5" s="72"/>
      <c r="I5" s="72"/>
      <c r="J5" s="72"/>
      <c r="K5" s="72"/>
      <c r="L5" s="100" t="str">
        <f t="shared" si="2"/>
        <v/>
      </c>
      <c r="M5" s="102" t="str">
        <f t="shared" si="3"/>
        <v/>
      </c>
      <c r="N5" s="48" t="str">
        <f t="shared" si="0"/>
        <v/>
      </c>
      <c r="O5" s="1" t="str">
        <f t="shared" si="4"/>
        <v/>
      </c>
      <c r="P5" s="49" t="str">
        <f t="shared" si="5"/>
        <v/>
      </c>
      <c r="Q5" s="3"/>
      <c r="R5" s="3"/>
      <c r="S5" s="36" t="str">
        <f t="shared" si="6"/>
        <v/>
      </c>
      <c r="T5" s="14" t="str">
        <f t="shared" si="7"/>
        <v/>
      </c>
      <c r="U5" s="14" t="str">
        <f t="shared" si="8"/>
        <v/>
      </c>
      <c r="V5" s="14" t="str">
        <f t="shared" si="9"/>
        <v/>
      </c>
      <c r="W5" s="14" t="str">
        <f t="shared" si="9"/>
        <v/>
      </c>
      <c r="X5" s="14" t="str">
        <f t="shared" si="9"/>
        <v/>
      </c>
      <c r="Y5" s="14" t="str">
        <f t="shared" si="9"/>
        <v/>
      </c>
    </row>
    <row r="6" spans="1:25" ht="9.75" customHeight="1">
      <c r="A6" s="135"/>
      <c r="C6" s="2"/>
      <c r="D6" s="2"/>
      <c r="E6" s="72"/>
      <c r="F6" s="72"/>
      <c r="G6" s="98" t="str">
        <f t="shared" si="1"/>
        <v/>
      </c>
      <c r="H6" s="72"/>
      <c r="I6" s="72"/>
      <c r="J6" s="72"/>
      <c r="K6" s="72"/>
      <c r="L6" s="100" t="str">
        <f t="shared" si="2"/>
        <v/>
      </c>
      <c r="M6" s="102" t="str">
        <f t="shared" si="3"/>
        <v/>
      </c>
      <c r="N6" s="48" t="str">
        <f t="shared" si="0"/>
        <v/>
      </c>
      <c r="O6" s="1" t="str">
        <f t="shared" si="4"/>
        <v/>
      </c>
      <c r="P6" s="49" t="str">
        <f t="shared" si="5"/>
        <v/>
      </c>
      <c r="Q6" s="3"/>
      <c r="R6" s="3"/>
      <c r="S6" s="36" t="str">
        <f t="shared" si="6"/>
        <v/>
      </c>
      <c r="T6" s="14" t="str">
        <f t="shared" si="7"/>
        <v/>
      </c>
      <c r="U6" s="14" t="str">
        <f t="shared" si="8"/>
        <v/>
      </c>
      <c r="V6" s="14" t="str">
        <f t="shared" si="9"/>
        <v/>
      </c>
      <c r="W6" s="14" t="str">
        <f t="shared" si="9"/>
        <v/>
      </c>
      <c r="X6" s="14" t="str">
        <f t="shared" si="9"/>
        <v/>
      </c>
      <c r="Y6" s="14" t="str">
        <f t="shared" si="9"/>
        <v/>
      </c>
    </row>
    <row r="7" spans="1:25" ht="9.75" customHeight="1">
      <c r="A7" s="135"/>
      <c r="C7" s="2"/>
      <c r="D7" s="2"/>
      <c r="E7" s="72"/>
      <c r="F7" s="72"/>
      <c r="G7" s="98" t="str">
        <f t="shared" si="1"/>
        <v/>
      </c>
      <c r="H7" s="72"/>
      <c r="I7" s="72"/>
      <c r="J7" s="72"/>
      <c r="K7" s="72"/>
      <c r="L7" s="100" t="str">
        <f t="shared" si="2"/>
        <v/>
      </c>
      <c r="M7" s="102" t="str">
        <f t="shared" si="3"/>
        <v/>
      </c>
      <c r="N7" s="48" t="str">
        <f t="shared" si="0"/>
        <v/>
      </c>
      <c r="O7" s="1" t="str">
        <f t="shared" si="4"/>
        <v/>
      </c>
      <c r="P7" s="49" t="str">
        <f t="shared" si="5"/>
        <v/>
      </c>
      <c r="Q7" s="3"/>
      <c r="R7" s="3"/>
      <c r="S7" s="36" t="str">
        <f t="shared" si="6"/>
        <v/>
      </c>
      <c r="T7" s="14" t="str">
        <f t="shared" si="7"/>
        <v/>
      </c>
      <c r="U7" s="14" t="str">
        <f t="shared" si="8"/>
        <v/>
      </c>
      <c r="V7" s="14" t="str">
        <f t="shared" si="9"/>
        <v/>
      </c>
      <c r="W7" s="14" t="str">
        <f t="shared" si="9"/>
        <v/>
      </c>
      <c r="X7" s="14" t="str">
        <f t="shared" si="9"/>
        <v/>
      </c>
      <c r="Y7" s="14" t="str">
        <f t="shared" si="9"/>
        <v/>
      </c>
    </row>
    <row r="8" spans="1:25" ht="9.75" customHeight="1">
      <c r="A8" s="135"/>
      <c r="C8" s="2"/>
      <c r="D8" s="2"/>
      <c r="E8" s="72"/>
      <c r="F8" s="72"/>
      <c r="G8" s="98" t="str">
        <f t="shared" si="1"/>
        <v/>
      </c>
      <c r="H8" s="72"/>
      <c r="I8" s="72"/>
      <c r="J8" s="72"/>
      <c r="K8" s="72"/>
      <c r="L8" s="100" t="str">
        <f t="shared" si="2"/>
        <v/>
      </c>
      <c r="M8" s="102" t="str">
        <f t="shared" si="3"/>
        <v/>
      </c>
      <c r="N8" s="48" t="str">
        <f t="shared" si="0"/>
        <v/>
      </c>
      <c r="O8" s="1" t="str">
        <f t="shared" si="4"/>
        <v/>
      </c>
      <c r="P8" s="49" t="str">
        <f t="shared" si="5"/>
        <v/>
      </c>
      <c r="Q8" s="3"/>
      <c r="R8" s="3"/>
      <c r="S8" s="36" t="str">
        <f t="shared" si="6"/>
        <v/>
      </c>
      <c r="T8" s="14" t="str">
        <f t="shared" si="7"/>
        <v/>
      </c>
      <c r="U8" s="14" t="str">
        <f t="shared" si="8"/>
        <v/>
      </c>
      <c r="V8" s="14" t="str">
        <f t="shared" si="9"/>
        <v/>
      </c>
      <c r="W8" s="14" t="str">
        <f t="shared" si="9"/>
        <v/>
      </c>
      <c r="X8" s="14" t="str">
        <f t="shared" si="9"/>
        <v/>
      </c>
      <c r="Y8" s="14" t="str">
        <f t="shared" si="9"/>
        <v/>
      </c>
    </row>
    <row r="9" spans="1:25" ht="9.75" customHeight="1">
      <c r="A9" s="135"/>
      <c r="C9" s="2"/>
      <c r="D9" s="2"/>
      <c r="E9" s="72"/>
      <c r="F9" s="72"/>
      <c r="G9" s="98" t="str">
        <f t="shared" si="1"/>
        <v/>
      </c>
      <c r="H9" s="72"/>
      <c r="I9" s="72"/>
      <c r="J9" s="72"/>
      <c r="K9" s="72"/>
      <c r="L9" s="100" t="str">
        <f t="shared" si="2"/>
        <v/>
      </c>
      <c r="M9" s="102" t="str">
        <f t="shared" si="3"/>
        <v/>
      </c>
      <c r="N9" s="48" t="str">
        <f t="shared" si="0"/>
        <v/>
      </c>
      <c r="O9" s="1" t="str">
        <f t="shared" si="4"/>
        <v/>
      </c>
      <c r="P9" s="49" t="str">
        <f t="shared" si="5"/>
        <v/>
      </c>
      <c r="Q9" s="3"/>
      <c r="R9" s="3"/>
      <c r="S9" s="36" t="str">
        <f t="shared" si="6"/>
        <v/>
      </c>
      <c r="T9" s="14" t="str">
        <f t="shared" si="7"/>
        <v/>
      </c>
      <c r="U9" s="14" t="str">
        <f t="shared" si="8"/>
        <v/>
      </c>
      <c r="V9" s="14" t="str">
        <f t="shared" si="9"/>
        <v/>
      </c>
      <c r="W9" s="14" t="str">
        <f t="shared" si="9"/>
        <v/>
      </c>
      <c r="X9" s="14" t="str">
        <f t="shared" si="9"/>
        <v/>
      </c>
      <c r="Y9" s="14" t="str">
        <f t="shared" si="9"/>
        <v/>
      </c>
    </row>
    <row r="10" spans="1:25" ht="9.75" customHeight="1">
      <c r="A10" s="135"/>
      <c r="C10" s="2"/>
      <c r="D10" s="2"/>
      <c r="E10" s="72"/>
      <c r="F10" s="72"/>
      <c r="G10" s="98" t="str">
        <f t="shared" si="1"/>
        <v/>
      </c>
      <c r="H10" s="72"/>
      <c r="I10" s="72"/>
      <c r="J10" s="72"/>
      <c r="K10" s="72"/>
      <c r="L10" s="100" t="str">
        <f t="shared" si="2"/>
        <v/>
      </c>
      <c r="M10" s="102" t="str">
        <f t="shared" si="3"/>
        <v/>
      </c>
      <c r="N10" s="48" t="str">
        <f t="shared" si="0"/>
        <v/>
      </c>
      <c r="O10" s="1" t="str">
        <f t="shared" si="4"/>
        <v/>
      </c>
      <c r="P10" s="49" t="str">
        <f t="shared" si="5"/>
        <v/>
      </c>
      <c r="Q10" s="3"/>
      <c r="R10" s="3"/>
      <c r="S10" s="36" t="str">
        <f t="shared" si="6"/>
        <v/>
      </c>
      <c r="T10" s="14" t="str">
        <f t="shared" si="7"/>
        <v/>
      </c>
      <c r="U10" s="14" t="str">
        <f t="shared" si="8"/>
        <v/>
      </c>
      <c r="V10" s="14" t="str">
        <f t="shared" si="9"/>
        <v/>
      </c>
      <c r="W10" s="14" t="str">
        <f t="shared" si="9"/>
        <v/>
      </c>
      <c r="X10" s="14" t="str">
        <f t="shared" si="9"/>
        <v/>
      </c>
      <c r="Y10" s="14" t="str">
        <f t="shared" si="9"/>
        <v/>
      </c>
    </row>
    <row r="11" spans="1:25" ht="9.75" customHeight="1">
      <c r="A11" s="135"/>
      <c r="C11" s="2"/>
      <c r="D11" s="2"/>
      <c r="E11" s="133"/>
      <c r="F11" s="133"/>
      <c r="G11" s="98" t="str">
        <f t="shared" si="1"/>
        <v/>
      </c>
      <c r="H11" s="72"/>
      <c r="I11" s="72"/>
      <c r="J11" s="72"/>
      <c r="K11" s="72"/>
      <c r="L11" s="100" t="str">
        <f t="shared" si="2"/>
        <v/>
      </c>
      <c r="M11" s="102" t="str">
        <f t="shared" si="3"/>
        <v/>
      </c>
      <c r="N11" s="48" t="str">
        <f t="shared" si="0"/>
        <v/>
      </c>
      <c r="O11" s="1" t="str">
        <f t="shared" si="4"/>
        <v/>
      </c>
      <c r="P11" s="49" t="str">
        <f t="shared" si="5"/>
        <v/>
      </c>
      <c r="Q11" s="3"/>
      <c r="R11" s="3"/>
      <c r="S11" s="36" t="str">
        <f t="shared" si="6"/>
        <v/>
      </c>
      <c r="T11" s="14" t="str">
        <f t="shared" si="7"/>
        <v/>
      </c>
      <c r="U11" s="14" t="str">
        <f t="shared" si="8"/>
        <v/>
      </c>
      <c r="V11" s="14" t="str">
        <f t="shared" si="9"/>
        <v/>
      </c>
      <c r="W11" s="14" t="str">
        <f t="shared" si="9"/>
        <v/>
      </c>
      <c r="X11" s="14" t="str">
        <f t="shared" si="9"/>
        <v/>
      </c>
      <c r="Y11" s="14" t="str">
        <f t="shared" si="9"/>
        <v/>
      </c>
    </row>
    <row r="12" spans="1:25" ht="9.75" customHeight="1">
      <c r="A12" s="135"/>
      <c r="C12" s="2"/>
      <c r="D12" s="2"/>
      <c r="E12" s="61"/>
      <c r="F12" s="61"/>
      <c r="G12" s="98" t="str">
        <f t="shared" si="1"/>
        <v/>
      </c>
      <c r="H12" s="72"/>
      <c r="I12" s="72"/>
      <c r="J12" s="72"/>
      <c r="K12" s="72"/>
      <c r="L12" s="100" t="str">
        <f t="shared" si="2"/>
        <v/>
      </c>
      <c r="M12" s="102" t="str">
        <f t="shared" si="3"/>
        <v/>
      </c>
      <c r="N12" s="48" t="str">
        <f t="shared" si="0"/>
        <v/>
      </c>
      <c r="O12" s="1" t="str">
        <f t="shared" si="4"/>
        <v/>
      </c>
      <c r="P12" s="49" t="str">
        <f t="shared" si="5"/>
        <v/>
      </c>
      <c r="Q12" s="3"/>
      <c r="R12" s="3"/>
      <c r="S12" s="36" t="str">
        <f>N12</f>
        <v/>
      </c>
      <c r="T12" s="14" t="str">
        <f t="shared" si="7"/>
        <v/>
      </c>
      <c r="U12" s="14" t="str">
        <f t="shared" si="8"/>
        <v/>
      </c>
      <c r="V12" s="14" t="str">
        <f t="shared" si="9"/>
        <v/>
      </c>
      <c r="W12" s="14" t="str">
        <f t="shared" si="9"/>
        <v/>
      </c>
      <c r="X12" s="14" t="str">
        <f t="shared" si="9"/>
        <v/>
      </c>
      <c r="Y12" s="14" t="str">
        <f t="shared" si="9"/>
        <v/>
      </c>
    </row>
    <row r="13" spans="1:25" ht="9.75" customHeight="1">
      <c r="A13" s="135"/>
      <c r="C13" s="2"/>
      <c r="D13" s="2"/>
      <c r="E13" s="61"/>
      <c r="F13" s="61"/>
      <c r="G13" s="98" t="str">
        <f t="shared" si="1"/>
        <v/>
      </c>
      <c r="H13" s="72"/>
      <c r="I13" s="72"/>
      <c r="J13" s="72"/>
      <c r="K13" s="72"/>
      <c r="L13" s="100" t="str">
        <f t="shared" si="2"/>
        <v/>
      </c>
      <c r="M13" s="102" t="str">
        <f t="shared" si="3"/>
        <v/>
      </c>
      <c r="N13" s="48" t="str">
        <f t="shared" si="0"/>
        <v/>
      </c>
      <c r="O13" s="1" t="str">
        <f t="shared" si="4"/>
        <v/>
      </c>
      <c r="P13" s="49" t="str">
        <f t="shared" si="5"/>
        <v/>
      </c>
      <c r="Q13" s="3"/>
      <c r="R13" s="3"/>
      <c r="S13" s="36" t="str">
        <f t="shared" si="6"/>
        <v/>
      </c>
      <c r="T13" s="14" t="str">
        <f t="shared" si="7"/>
        <v/>
      </c>
      <c r="U13" s="14" t="str">
        <f t="shared" si="8"/>
        <v/>
      </c>
      <c r="V13" s="14" t="str">
        <f t="shared" si="9"/>
        <v/>
      </c>
      <c r="W13" s="14" t="str">
        <f t="shared" si="9"/>
        <v/>
      </c>
      <c r="X13" s="14" t="str">
        <f t="shared" si="9"/>
        <v/>
      </c>
      <c r="Y13" s="14" t="str">
        <f t="shared" si="9"/>
        <v/>
      </c>
    </row>
    <row r="14" spans="1:25" ht="9.75" customHeight="1">
      <c r="A14" s="135"/>
      <c r="C14" s="2"/>
      <c r="D14" s="2"/>
      <c r="E14" s="61"/>
      <c r="F14" s="61"/>
      <c r="G14" s="98" t="str">
        <f t="shared" si="1"/>
        <v/>
      </c>
      <c r="H14" s="72"/>
      <c r="I14" s="72"/>
      <c r="J14" s="72"/>
      <c r="K14" s="72"/>
      <c r="L14" s="100" t="str">
        <f t="shared" si="2"/>
        <v/>
      </c>
      <c r="M14" s="102" t="str">
        <f t="shared" si="3"/>
        <v/>
      </c>
      <c r="N14" s="48" t="str">
        <f t="shared" si="0"/>
        <v/>
      </c>
      <c r="O14" s="1" t="str">
        <f t="shared" si="4"/>
        <v/>
      </c>
      <c r="P14" s="49" t="str">
        <f t="shared" si="5"/>
        <v/>
      </c>
      <c r="Q14" s="3"/>
      <c r="R14" s="3"/>
      <c r="S14" s="36" t="str">
        <f t="shared" si="6"/>
        <v/>
      </c>
      <c r="T14" s="14" t="str">
        <f t="shared" si="7"/>
        <v/>
      </c>
      <c r="U14" s="14" t="str">
        <f t="shared" si="8"/>
        <v/>
      </c>
      <c r="V14" s="14" t="str">
        <f t="shared" si="9"/>
        <v/>
      </c>
      <c r="W14" s="14" t="str">
        <f t="shared" si="9"/>
        <v/>
      </c>
      <c r="X14" s="14" t="str">
        <f t="shared" si="9"/>
        <v/>
      </c>
      <c r="Y14" s="14" t="str">
        <f t="shared" si="9"/>
        <v/>
      </c>
    </row>
    <row r="15" spans="1:25" ht="9.75" customHeight="1">
      <c r="A15" s="135"/>
      <c r="C15" s="2"/>
      <c r="D15" s="2"/>
      <c r="E15" s="61"/>
      <c r="F15" s="61"/>
      <c r="G15" s="98" t="str">
        <f t="shared" si="1"/>
        <v/>
      </c>
      <c r="H15" s="72"/>
      <c r="I15" s="72"/>
      <c r="J15" s="72"/>
      <c r="K15" s="72"/>
      <c r="L15" s="100" t="str">
        <f t="shared" si="2"/>
        <v/>
      </c>
      <c r="M15" s="102" t="str">
        <f t="shared" si="3"/>
        <v/>
      </c>
      <c r="N15" s="48" t="str">
        <f t="shared" si="0"/>
        <v/>
      </c>
      <c r="O15" s="1" t="str">
        <f t="shared" si="4"/>
        <v/>
      </c>
      <c r="P15" s="49" t="str">
        <f t="shared" si="5"/>
        <v/>
      </c>
      <c r="Q15" s="3"/>
      <c r="R15" s="3"/>
      <c r="S15" s="36" t="str">
        <f t="shared" si="6"/>
        <v/>
      </c>
      <c r="T15" s="14" t="str">
        <f t="shared" si="7"/>
        <v/>
      </c>
      <c r="U15" s="14" t="str">
        <f t="shared" si="8"/>
        <v/>
      </c>
      <c r="V15" s="14" t="str">
        <f t="shared" si="9"/>
        <v/>
      </c>
      <c r="W15" s="14" t="str">
        <f t="shared" si="9"/>
        <v/>
      </c>
      <c r="X15" s="14" t="str">
        <f t="shared" si="9"/>
        <v/>
      </c>
      <c r="Y15" s="14" t="str">
        <f t="shared" si="9"/>
        <v/>
      </c>
    </row>
    <row r="16" spans="1:25" ht="9.75" customHeight="1">
      <c r="A16" s="135"/>
      <c r="C16" s="2"/>
      <c r="D16" s="2"/>
      <c r="E16" s="61"/>
      <c r="F16" s="61"/>
      <c r="G16" s="98" t="str">
        <f t="shared" si="1"/>
        <v/>
      </c>
      <c r="H16" s="72"/>
      <c r="I16" s="72"/>
      <c r="J16" s="72"/>
      <c r="K16" s="72"/>
      <c r="L16" s="100" t="str">
        <f t="shared" si="2"/>
        <v/>
      </c>
      <c r="M16" s="102" t="str">
        <f t="shared" si="3"/>
        <v/>
      </c>
      <c r="N16" s="48" t="str">
        <f t="shared" si="0"/>
        <v/>
      </c>
      <c r="O16" s="1" t="str">
        <f t="shared" si="4"/>
        <v/>
      </c>
      <c r="P16" s="49" t="str">
        <f t="shared" si="5"/>
        <v/>
      </c>
      <c r="Q16" s="3"/>
      <c r="R16" s="3"/>
      <c r="S16" s="36" t="str">
        <f t="shared" si="6"/>
        <v/>
      </c>
      <c r="T16" s="14" t="str">
        <f t="shared" si="7"/>
        <v/>
      </c>
      <c r="U16" s="14" t="str">
        <f t="shared" si="8"/>
        <v/>
      </c>
      <c r="V16" s="14" t="str">
        <f t="shared" si="9"/>
        <v/>
      </c>
      <c r="W16" s="14" t="str">
        <f t="shared" si="9"/>
        <v/>
      </c>
      <c r="X16" s="14" t="str">
        <f t="shared" si="9"/>
        <v/>
      </c>
      <c r="Y16" s="14" t="str">
        <f t="shared" si="9"/>
        <v/>
      </c>
    </row>
    <row r="17" spans="1:25" ht="9.75" customHeight="1">
      <c r="A17" s="135"/>
      <c r="C17" s="2"/>
      <c r="D17" s="2"/>
      <c r="E17" s="61"/>
      <c r="F17" s="61"/>
      <c r="G17" s="98" t="str">
        <f t="shared" si="1"/>
        <v/>
      </c>
      <c r="H17" s="72"/>
      <c r="I17" s="72"/>
      <c r="J17" s="72"/>
      <c r="K17" s="72"/>
      <c r="L17" s="100" t="str">
        <f t="shared" si="2"/>
        <v/>
      </c>
      <c r="M17" s="102" t="str">
        <f t="shared" si="3"/>
        <v/>
      </c>
      <c r="N17" s="48" t="str">
        <f t="shared" si="0"/>
        <v/>
      </c>
      <c r="O17" s="1" t="str">
        <f t="shared" si="4"/>
        <v/>
      </c>
      <c r="P17" s="49" t="str">
        <f t="shared" si="5"/>
        <v/>
      </c>
      <c r="Q17" s="3"/>
      <c r="R17" s="3"/>
      <c r="S17" s="36" t="str">
        <f t="shared" si="6"/>
        <v/>
      </c>
      <c r="T17" s="14" t="str">
        <f t="shared" si="7"/>
        <v/>
      </c>
      <c r="U17" s="14" t="str">
        <f t="shared" si="8"/>
        <v/>
      </c>
      <c r="V17" s="14" t="str">
        <f t="shared" si="9"/>
        <v/>
      </c>
      <c r="W17" s="14" t="str">
        <f t="shared" si="9"/>
        <v/>
      </c>
      <c r="X17" s="14" t="str">
        <f t="shared" si="9"/>
        <v/>
      </c>
      <c r="Y17" s="14" t="str">
        <f t="shared" si="9"/>
        <v/>
      </c>
    </row>
    <row r="18" spans="1:25" ht="9.75" customHeight="1">
      <c r="A18" s="135"/>
      <c r="C18" s="2"/>
      <c r="D18" s="2"/>
      <c r="E18" s="61"/>
      <c r="F18" s="61"/>
      <c r="G18" s="98" t="str">
        <f t="shared" si="1"/>
        <v/>
      </c>
      <c r="H18" s="72"/>
      <c r="I18" s="72"/>
      <c r="J18" s="72"/>
      <c r="K18" s="72"/>
      <c r="L18" s="100" t="str">
        <f t="shared" si="2"/>
        <v/>
      </c>
      <c r="M18" s="102" t="str">
        <f t="shared" si="3"/>
        <v/>
      </c>
      <c r="N18" s="48" t="str">
        <f t="shared" si="0"/>
        <v/>
      </c>
      <c r="O18" s="1" t="str">
        <f t="shared" si="4"/>
        <v/>
      </c>
      <c r="P18" s="49" t="str">
        <f t="shared" si="5"/>
        <v/>
      </c>
      <c r="Q18" s="3"/>
      <c r="R18" s="3"/>
      <c r="S18" s="36" t="str">
        <f t="shared" si="6"/>
        <v/>
      </c>
      <c r="T18" s="14" t="str">
        <f t="shared" si="7"/>
        <v/>
      </c>
      <c r="U18" s="14" t="str">
        <f t="shared" si="8"/>
        <v/>
      </c>
      <c r="V18" s="14" t="str">
        <f t="shared" si="9"/>
        <v/>
      </c>
      <c r="W18" s="14" t="str">
        <f t="shared" si="9"/>
        <v/>
      </c>
      <c r="X18" s="14" t="str">
        <f t="shared" si="9"/>
        <v/>
      </c>
      <c r="Y18" s="14" t="str">
        <f t="shared" si="9"/>
        <v/>
      </c>
    </row>
    <row r="19" spans="1:25" ht="9.75" customHeight="1">
      <c r="A19" s="135"/>
      <c r="C19" s="2"/>
      <c r="D19" s="2"/>
      <c r="E19" s="61"/>
      <c r="F19" s="61"/>
      <c r="G19" s="98" t="str">
        <f t="shared" si="1"/>
        <v/>
      </c>
      <c r="H19" s="72"/>
      <c r="I19" s="72"/>
      <c r="J19" s="72"/>
      <c r="K19" s="72"/>
      <c r="L19" s="100" t="str">
        <f t="shared" si="2"/>
        <v/>
      </c>
      <c r="M19" s="102" t="str">
        <f t="shared" si="3"/>
        <v/>
      </c>
      <c r="N19" s="48" t="str">
        <f t="shared" si="0"/>
        <v/>
      </c>
      <c r="O19" s="1" t="str">
        <f t="shared" si="4"/>
        <v/>
      </c>
      <c r="P19" s="49" t="str">
        <f t="shared" si="5"/>
        <v/>
      </c>
      <c r="Q19" s="3"/>
      <c r="R19" s="3"/>
      <c r="S19" s="36" t="str">
        <f t="shared" si="6"/>
        <v/>
      </c>
      <c r="T19" s="14" t="str">
        <f t="shared" si="7"/>
        <v/>
      </c>
      <c r="U19" s="14" t="str">
        <f t="shared" si="8"/>
        <v/>
      </c>
      <c r="V19" s="14" t="str">
        <f t="shared" si="9"/>
        <v/>
      </c>
      <c r="W19" s="14" t="str">
        <f t="shared" si="9"/>
        <v/>
      </c>
      <c r="X19" s="14" t="str">
        <f t="shared" si="9"/>
        <v/>
      </c>
      <c r="Y19" s="14" t="str">
        <f t="shared" si="9"/>
        <v/>
      </c>
    </row>
    <row r="20" spans="1:25" ht="9.75" customHeight="1">
      <c r="A20" s="135"/>
      <c r="C20" s="2"/>
      <c r="D20" s="2"/>
      <c r="E20" s="61"/>
      <c r="F20" s="61"/>
      <c r="G20" s="98" t="str">
        <f t="shared" si="1"/>
        <v/>
      </c>
      <c r="H20" s="72"/>
      <c r="I20" s="72"/>
      <c r="J20" s="72"/>
      <c r="K20" s="72"/>
      <c r="L20" s="100" t="str">
        <f t="shared" si="2"/>
        <v/>
      </c>
      <c r="M20" s="102" t="str">
        <f t="shared" si="3"/>
        <v/>
      </c>
      <c r="N20" s="48" t="str">
        <f t="shared" si="0"/>
        <v/>
      </c>
      <c r="O20" s="1" t="str">
        <f t="shared" si="4"/>
        <v/>
      </c>
      <c r="P20" s="49" t="str">
        <f t="shared" si="5"/>
        <v/>
      </c>
      <c r="Q20" s="3"/>
      <c r="R20" s="3"/>
      <c r="S20" s="36" t="str">
        <f t="shared" si="6"/>
        <v/>
      </c>
      <c r="T20" s="14" t="str">
        <f t="shared" si="7"/>
        <v/>
      </c>
      <c r="U20" s="14" t="str">
        <f t="shared" si="8"/>
        <v/>
      </c>
      <c r="V20" s="14" t="str">
        <f t="shared" si="9"/>
        <v/>
      </c>
      <c r="W20" s="14" t="str">
        <f t="shared" si="9"/>
        <v/>
      </c>
      <c r="X20" s="14" t="str">
        <f t="shared" si="9"/>
        <v/>
      </c>
      <c r="Y20" s="14" t="str">
        <f t="shared" si="9"/>
        <v/>
      </c>
    </row>
    <row r="21" spans="1:25" ht="9.75" customHeight="1">
      <c r="A21" s="135"/>
      <c r="C21" s="2"/>
      <c r="D21" s="2"/>
      <c r="E21" s="61"/>
      <c r="F21" s="61"/>
      <c r="G21" s="98" t="str">
        <f t="shared" si="1"/>
        <v/>
      </c>
      <c r="H21" s="72"/>
      <c r="I21" s="72"/>
      <c r="J21" s="72"/>
      <c r="K21" s="72"/>
      <c r="L21" s="100" t="str">
        <f t="shared" si="2"/>
        <v/>
      </c>
      <c r="M21" s="102" t="str">
        <f t="shared" si="3"/>
        <v/>
      </c>
      <c r="N21" s="48" t="str">
        <f t="shared" si="0"/>
        <v/>
      </c>
      <c r="O21" s="1" t="str">
        <f t="shared" si="4"/>
        <v/>
      </c>
      <c r="P21" s="49" t="str">
        <f t="shared" si="5"/>
        <v/>
      </c>
      <c r="Q21" s="3"/>
      <c r="R21" s="3"/>
      <c r="S21" s="36" t="str">
        <f t="shared" si="6"/>
        <v/>
      </c>
      <c r="T21" s="14" t="str">
        <f t="shared" si="7"/>
        <v/>
      </c>
      <c r="U21" s="14" t="str">
        <f t="shared" si="8"/>
        <v/>
      </c>
      <c r="V21" s="14" t="str">
        <f t="shared" si="9"/>
        <v/>
      </c>
      <c r="W21" s="14" t="str">
        <f t="shared" si="9"/>
        <v/>
      </c>
      <c r="X21" s="14" t="str">
        <f t="shared" si="9"/>
        <v/>
      </c>
      <c r="Y21" s="14" t="str">
        <f t="shared" si="9"/>
        <v/>
      </c>
    </row>
    <row r="22" spans="1:25" ht="9.75" customHeight="1">
      <c r="A22" s="135"/>
      <c r="C22" s="2"/>
      <c r="D22" s="2"/>
      <c r="E22" s="61"/>
      <c r="F22" s="61"/>
      <c r="G22" s="98" t="str">
        <f t="shared" si="1"/>
        <v/>
      </c>
      <c r="H22" s="72"/>
      <c r="I22" s="72"/>
      <c r="J22" s="72"/>
      <c r="K22" s="72"/>
      <c r="L22" s="100" t="str">
        <f t="shared" si="2"/>
        <v/>
      </c>
      <c r="M22" s="102" t="str">
        <f t="shared" si="3"/>
        <v/>
      </c>
      <c r="N22" s="48" t="str">
        <f t="shared" si="0"/>
        <v/>
      </c>
      <c r="O22" s="1" t="str">
        <f t="shared" si="4"/>
        <v/>
      </c>
      <c r="P22" s="49" t="str">
        <f t="shared" si="5"/>
        <v/>
      </c>
      <c r="Q22" s="3"/>
      <c r="R22" s="3"/>
      <c r="S22" s="36" t="str">
        <f t="shared" si="6"/>
        <v/>
      </c>
      <c r="T22" s="14" t="str">
        <f t="shared" si="7"/>
        <v/>
      </c>
      <c r="U22" s="14" t="str">
        <f t="shared" si="8"/>
        <v/>
      </c>
      <c r="V22" s="14" t="str">
        <f t="shared" si="9"/>
        <v/>
      </c>
      <c r="W22" s="14" t="str">
        <f t="shared" si="9"/>
        <v/>
      </c>
      <c r="X22" s="14" t="str">
        <f t="shared" si="9"/>
        <v/>
      </c>
      <c r="Y22" s="14" t="str">
        <f t="shared" si="9"/>
        <v/>
      </c>
    </row>
    <row r="23" spans="1:25" ht="9.75" customHeight="1">
      <c r="A23" s="135"/>
      <c r="C23" s="2"/>
      <c r="D23" s="2"/>
      <c r="E23" s="61"/>
      <c r="F23" s="61"/>
      <c r="G23" s="98" t="str">
        <f t="shared" si="1"/>
        <v/>
      </c>
      <c r="H23" s="72"/>
      <c r="I23" s="72"/>
      <c r="J23" s="72"/>
      <c r="K23" s="72"/>
      <c r="L23" s="100" t="str">
        <f t="shared" si="2"/>
        <v/>
      </c>
      <c r="M23" s="102" t="str">
        <f t="shared" si="3"/>
        <v/>
      </c>
      <c r="N23" s="48" t="str">
        <f t="shared" si="0"/>
        <v/>
      </c>
      <c r="O23" s="1" t="str">
        <f t="shared" si="4"/>
        <v/>
      </c>
      <c r="P23" s="49" t="str">
        <f t="shared" si="5"/>
        <v/>
      </c>
      <c r="Q23" s="3"/>
      <c r="R23" s="3"/>
      <c r="S23" s="36" t="str">
        <f t="shared" si="6"/>
        <v/>
      </c>
      <c r="T23" s="14" t="str">
        <f t="shared" si="7"/>
        <v/>
      </c>
      <c r="U23" s="14" t="str">
        <f t="shared" si="8"/>
        <v/>
      </c>
      <c r="V23" s="14" t="str">
        <f t="shared" si="9"/>
        <v/>
      </c>
      <c r="W23" s="14" t="str">
        <f t="shared" si="9"/>
        <v/>
      </c>
      <c r="X23" s="14" t="str">
        <f t="shared" si="9"/>
        <v/>
      </c>
      <c r="Y23" s="14" t="str">
        <f t="shared" si="9"/>
        <v/>
      </c>
    </row>
    <row r="24" spans="1:25" ht="9.75" customHeight="1">
      <c r="A24" s="135"/>
      <c r="C24" s="2"/>
      <c r="D24" s="2"/>
      <c r="E24" s="61"/>
      <c r="F24" s="61"/>
      <c r="G24" s="98" t="str">
        <f t="shared" si="1"/>
        <v/>
      </c>
      <c r="H24" s="72"/>
      <c r="I24" s="72"/>
      <c r="J24" s="72"/>
      <c r="K24" s="72"/>
      <c r="L24" s="100" t="str">
        <f t="shared" si="2"/>
        <v/>
      </c>
      <c r="M24" s="102" t="str">
        <f t="shared" si="3"/>
        <v/>
      </c>
      <c r="N24" s="48" t="str">
        <f t="shared" si="0"/>
        <v/>
      </c>
      <c r="O24" s="1" t="str">
        <f t="shared" si="4"/>
        <v/>
      </c>
      <c r="P24" s="49" t="str">
        <f t="shared" si="5"/>
        <v/>
      </c>
      <c r="Q24" s="3"/>
      <c r="R24" s="3"/>
      <c r="S24" s="36" t="str">
        <f t="shared" si="6"/>
        <v/>
      </c>
      <c r="T24" s="14" t="str">
        <f t="shared" si="7"/>
        <v/>
      </c>
      <c r="U24" s="14" t="str">
        <f t="shared" si="8"/>
        <v/>
      </c>
      <c r="V24" s="14" t="str">
        <f t="shared" si="9"/>
        <v/>
      </c>
      <c r="W24" s="14" t="str">
        <f t="shared" si="9"/>
        <v/>
      </c>
      <c r="X24" s="14" t="str">
        <f t="shared" si="9"/>
        <v/>
      </c>
      <c r="Y24" s="14" t="str">
        <f t="shared" si="9"/>
        <v/>
      </c>
    </row>
    <row r="25" spans="1:25" ht="9.75" customHeight="1">
      <c r="A25" s="135"/>
      <c r="C25" s="2"/>
      <c r="D25" s="2"/>
      <c r="E25" s="61"/>
      <c r="F25" s="61"/>
      <c r="G25" s="98" t="str">
        <f t="shared" si="1"/>
        <v/>
      </c>
      <c r="H25" s="72"/>
      <c r="I25" s="72"/>
      <c r="J25" s="72"/>
      <c r="K25" s="72"/>
      <c r="L25" s="100" t="str">
        <f t="shared" si="2"/>
        <v/>
      </c>
      <c r="M25" s="102" t="str">
        <f t="shared" si="3"/>
        <v/>
      </c>
      <c r="N25" s="48" t="str">
        <f t="shared" si="0"/>
        <v/>
      </c>
      <c r="O25" s="1" t="str">
        <f t="shared" si="4"/>
        <v/>
      </c>
      <c r="P25" s="49" t="str">
        <f t="shared" si="5"/>
        <v/>
      </c>
      <c r="Q25" s="3"/>
      <c r="R25" s="3"/>
      <c r="S25" s="36" t="str">
        <f t="shared" si="6"/>
        <v/>
      </c>
      <c r="T25" s="14" t="str">
        <f t="shared" si="7"/>
        <v/>
      </c>
      <c r="U25" s="14" t="str">
        <f t="shared" si="8"/>
        <v/>
      </c>
      <c r="V25" s="14" t="str">
        <f t="shared" si="9"/>
        <v/>
      </c>
      <c r="W25" s="14" t="str">
        <f t="shared" si="9"/>
        <v/>
      </c>
      <c r="X25" s="14" t="str">
        <f t="shared" si="9"/>
        <v/>
      </c>
      <c r="Y25" s="14" t="str">
        <f t="shared" si="9"/>
        <v/>
      </c>
    </row>
    <row r="26" spans="1:25" ht="9.75" customHeight="1">
      <c r="A26" s="135"/>
      <c r="C26" s="2"/>
      <c r="D26" s="2"/>
      <c r="E26" s="61"/>
      <c r="F26" s="61"/>
      <c r="G26" s="98" t="str">
        <f t="shared" si="1"/>
        <v/>
      </c>
      <c r="H26" s="72"/>
      <c r="I26" s="72"/>
      <c r="J26" s="72"/>
      <c r="K26" s="72"/>
      <c r="L26" s="100" t="str">
        <f t="shared" si="2"/>
        <v/>
      </c>
      <c r="M26" s="102" t="str">
        <f t="shared" si="3"/>
        <v/>
      </c>
      <c r="N26" s="48" t="str">
        <f t="shared" si="0"/>
        <v/>
      </c>
      <c r="O26" s="1" t="str">
        <f t="shared" si="4"/>
        <v/>
      </c>
      <c r="P26" s="49" t="str">
        <f t="shared" si="5"/>
        <v/>
      </c>
      <c r="Q26" s="3"/>
      <c r="R26" s="3"/>
      <c r="S26" s="36" t="str">
        <f t="shared" si="6"/>
        <v/>
      </c>
      <c r="T26" s="14" t="str">
        <f t="shared" si="7"/>
        <v/>
      </c>
      <c r="U26" s="14" t="str">
        <f t="shared" si="8"/>
        <v/>
      </c>
      <c r="V26" s="14" t="str">
        <f t="shared" si="9"/>
        <v/>
      </c>
      <c r="W26" s="14" t="str">
        <f t="shared" si="9"/>
        <v/>
      </c>
      <c r="X26" s="14" t="str">
        <f t="shared" si="9"/>
        <v/>
      </c>
      <c r="Y26" s="14" t="str">
        <f t="shared" si="9"/>
        <v/>
      </c>
    </row>
    <row r="27" spans="1:25" ht="9.75" customHeight="1">
      <c r="A27" s="135"/>
      <c r="C27" s="2"/>
      <c r="D27" s="2"/>
      <c r="E27" s="61"/>
      <c r="F27" s="61"/>
      <c r="G27" s="98" t="str">
        <f t="shared" si="1"/>
        <v/>
      </c>
      <c r="H27" s="72"/>
      <c r="I27" s="72"/>
      <c r="J27" s="72"/>
      <c r="K27" s="72"/>
      <c r="L27" s="100" t="str">
        <f t="shared" si="2"/>
        <v/>
      </c>
      <c r="M27" s="102" t="str">
        <f t="shared" si="3"/>
        <v/>
      </c>
      <c r="N27" s="48" t="str">
        <f t="shared" si="0"/>
        <v/>
      </c>
      <c r="O27" s="1" t="str">
        <f t="shared" si="4"/>
        <v/>
      </c>
      <c r="P27" s="49" t="str">
        <f t="shared" si="5"/>
        <v/>
      </c>
      <c r="Q27" s="3"/>
      <c r="R27" s="3"/>
      <c r="S27" s="36" t="str">
        <f t="shared" si="6"/>
        <v/>
      </c>
      <c r="T27" s="14" t="str">
        <f t="shared" si="7"/>
        <v/>
      </c>
      <c r="U27" s="14" t="str">
        <f t="shared" si="8"/>
        <v/>
      </c>
      <c r="V27" s="14" t="str">
        <f t="shared" si="9"/>
        <v/>
      </c>
      <c r="W27" s="14" t="str">
        <f t="shared" si="9"/>
        <v/>
      </c>
      <c r="X27" s="14" t="str">
        <f t="shared" si="9"/>
        <v/>
      </c>
      <c r="Y27" s="14" t="str">
        <f t="shared" si="9"/>
        <v/>
      </c>
    </row>
    <row r="28" spans="1:25" ht="9.75" customHeight="1">
      <c r="A28" s="135"/>
      <c r="C28" s="2"/>
      <c r="D28" s="2"/>
      <c r="E28" s="61"/>
      <c r="F28" s="61"/>
      <c r="G28" s="98" t="str">
        <f t="shared" si="1"/>
        <v/>
      </c>
      <c r="H28" s="72"/>
      <c r="I28" s="72"/>
      <c r="J28" s="72"/>
      <c r="K28" s="72"/>
      <c r="L28" s="100" t="str">
        <f t="shared" si="2"/>
        <v/>
      </c>
      <c r="M28" s="102" t="str">
        <f t="shared" si="3"/>
        <v/>
      </c>
      <c r="N28" s="48" t="str">
        <f t="shared" si="0"/>
        <v/>
      </c>
      <c r="O28" s="1" t="str">
        <f t="shared" si="4"/>
        <v/>
      </c>
      <c r="P28" s="49" t="str">
        <f t="shared" si="5"/>
        <v/>
      </c>
      <c r="Q28" s="3"/>
      <c r="R28" s="3"/>
      <c r="S28" s="36" t="str">
        <f t="shared" si="6"/>
        <v/>
      </c>
      <c r="T28" s="14" t="str">
        <f t="shared" si="7"/>
        <v/>
      </c>
      <c r="U28" s="14" t="str">
        <f t="shared" si="8"/>
        <v/>
      </c>
      <c r="V28" s="14" t="str">
        <f t="shared" si="9"/>
        <v/>
      </c>
      <c r="W28" s="14" t="str">
        <f t="shared" si="9"/>
        <v/>
      </c>
      <c r="X28" s="14" t="str">
        <f t="shared" si="9"/>
        <v/>
      </c>
      <c r="Y28" s="14" t="str">
        <f t="shared" si="9"/>
        <v/>
      </c>
    </row>
    <row r="29" spans="1:25" ht="9.75" customHeight="1">
      <c r="A29" s="135"/>
      <c r="C29" s="2"/>
      <c r="D29" s="2"/>
      <c r="E29" s="61"/>
      <c r="F29" s="61"/>
      <c r="G29" s="98" t="str">
        <f t="shared" si="1"/>
        <v/>
      </c>
      <c r="H29" s="72"/>
      <c r="I29" s="72"/>
      <c r="J29" s="72"/>
      <c r="K29" s="72"/>
      <c r="L29" s="100" t="str">
        <f t="shared" si="2"/>
        <v/>
      </c>
      <c r="M29" s="102" t="str">
        <f t="shared" si="3"/>
        <v/>
      </c>
      <c r="N29" s="48" t="str">
        <f t="shared" si="0"/>
        <v/>
      </c>
      <c r="O29" s="1" t="str">
        <f t="shared" si="4"/>
        <v/>
      </c>
      <c r="P29" s="49" t="str">
        <f t="shared" si="5"/>
        <v/>
      </c>
      <c r="Q29" s="3"/>
      <c r="R29" s="3"/>
      <c r="S29" s="36" t="str">
        <f t="shared" si="6"/>
        <v/>
      </c>
      <c r="T29" s="14" t="str">
        <f t="shared" si="7"/>
        <v/>
      </c>
      <c r="U29" s="14" t="str">
        <f t="shared" si="8"/>
        <v/>
      </c>
      <c r="V29" s="14" t="str">
        <f t="shared" si="9"/>
        <v/>
      </c>
      <c r="W29" s="14" t="str">
        <f t="shared" si="9"/>
        <v/>
      </c>
      <c r="X29" s="14" t="str">
        <f t="shared" si="9"/>
        <v/>
      </c>
      <c r="Y29" s="14" t="str">
        <f t="shared" si="9"/>
        <v/>
      </c>
    </row>
    <row r="30" spans="1:25" ht="9.75" customHeight="1">
      <c r="A30" s="135"/>
      <c r="C30" s="2"/>
      <c r="D30" s="2"/>
      <c r="E30" s="61"/>
      <c r="F30" s="61"/>
      <c r="G30" s="98" t="str">
        <f t="shared" si="1"/>
        <v/>
      </c>
      <c r="H30" s="72"/>
      <c r="I30" s="72"/>
      <c r="J30" s="72"/>
      <c r="K30" s="72"/>
      <c r="L30" s="100" t="str">
        <f t="shared" si="2"/>
        <v/>
      </c>
      <c r="M30" s="102" t="str">
        <f t="shared" si="3"/>
        <v/>
      </c>
      <c r="N30" s="48" t="str">
        <f t="shared" si="0"/>
        <v/>
      </c>
      <c r="O30" s="1" t="str">
        <f t="shared" si="4"/>
        <v/>
      </c>
      <c r="P30" s="49" t="str">
        <f t="shared" si="5"/>
        <v/>
      </c>
      <c r="Q30" s="3"/>
      <c r="R30" s="3"/>
      <c r="S30" s="36" t="str">
        <f t="shared" si="6"/>
        <v/>
      </c>
      <c r="T30" s="14" t="str">
        <f t="shared" si="7"/>
        <v/>
      </c>
      <c r="U30" s="14" t="str">
        <f t="shared" si="8"/>
        <v/>
      </c>
      <c r="V30" s="14" t="str">
        <f t="shared" si="9"/>
        <v/>
      </c>
      <c r="W30" s="14" t="str">
        <f t="shared" si="9"/>
        <v/>
      </c>
      <c r="X30" s="14" t="str">
        <f t="shared" si="9"/>
        <v/>
      </c>
      <c r="Y30" s="14" t="str">
        <f t="shared" si="9"/>
        <v/>
      </c>
    </row>
    <row r="31" spans="1:25" ht="9.75" customHeight="1">
      <c r="A31" s="135"/>
      <c r="C31" s="2"/>
      <c r="D31" s="2"/>
      <c r="E31" s="61"/>
      <c r="F31" s="61"/>
      <c r="G31" s="98" t="str">
        <f t="shared" si="1"/>
        <v/>
      </c>
      <c r="H31" s="72"/>
      <c r="I31" s="72"/>
      <c r="J31" s="72"/>
      <c r="K31" s="72"/>
      <c r="L31" s="100" t="str">
        <f t="shared" si="2"/>
        <v/>
      </c>
      <c r="M31" s="102" t="str">
        <f t="shared" si="3"/>
        <v/>
      </c>
      <c r="N31" s="48" t="str">
        <f t="shared" si="0"/>
        <v/>
      </c>
      <c r="O31" s="1" t="str">
        <f t="shared" si="4"/>
        <v/>
      </c>
      <c r="P31" s="49" t="str">
        <f t="shared" si="5"/>
        <v/>
      </c>
      <c r="Q31" s="3"/>
      <c r="R31" s="3"/>
      <c r="S31" s="36" t="str">
        <f t="shared" si="6"/>
        <v/>
      </c>
      <c r="T31" s="14" t="str">
        <f t="shared" si="7"/>
        <v/>
      </c>
      <c r="U31" s="14" t="str">
        <f t="shared" si="8"/>
        <v/>
      </c>
      <c r="V31" s="14" t="str">
        <f t="shared" ref="V31:Y53" si="10">IF(U31="","",IF($U31=V$2,"1","0"))</f>
        <v/>
      </c>
      <c r="W31" s="14" t="str">
        <f t="shared" si="10"/>
        <v/>
      </c>
      <c r="X31" s="14" t="str">
        <f t="shared" si="10"/>
        <v/>
      </c>
      <c r="Y31" s="14" t="str">
        <f t="shared" si="10"/>
        <v/>
      </c>
    </row>
    <row r="32" spans="1:25" ht="9.75" customHeight="1">
      <c r="A32" s="135"/>
      <c r="C32" s="2"/>
      <c r="D32" s="2"/>
      <c r="E32" s="61"/>
      <c r="F32" s="61"/>
      <c r="G32" s="98" t="str">
        <f t="shared" si="1"/>
        <v/>
      </c>
      <c r="H32" s="72"/>
      <c r="I32" s="72"/>
      <c r="J32" s="72"/>
      <c r="K32" s="72"/>
      <c r="L32" s="100" t="str">
        <f t="shared" si="2"/>
        <v/>
      </c>
      <c r="M32" s="102" t="str">
        <f t="shared" si="3"/>
        <v/>
      </c>
      <c r="N32" s="48" t="str">
        <f t="shared" si="0"/>
        <v/>
      </c>
      <c r="O32" s="1" t="str">
        <f t="shared" si="4"/>
        <v/>
      </c>
      <c r="P32" s="49" t="str">
        <f t="shared" si="5"/>
        <v/>
      </c>
      <c r="Q32" s="3"/>
      <c r="R32" s="3"/>
      <c r="S32" s="36" t="str">
        <f t="shared" si="6"/>
        <v/>
      </c>
      <c r="T32" s="14" t="str">
        <f t="shared" si="7"/>
        <v/>
      </c>
      <c r="U32" s="14" t="str">
        <f t="shared" si="8"/>
        <v/>
      </c>
      <c r="V32" s="14" t="str">
        <f t="shared" si="10"/>
        <v/>
      </c>
      <c r="W32" s="14" t="str">
        <f t="shared" si="10"/>
        <v/>
      </c>
      <c r="X32" s="14" t="str">
        <f t="shared" si="10"/>
        <v/>
      </c>
      <c r="Y32" s="14" t="str">
        <f t="shared" si="10"/>
        <v/>
      </c>
    </row>
    <row r="33" spans="1:25" ht="9.75" customHeight="1">
      <c r="A33" s="135"/>
      <c r="C33" s="2"/>
      <c r="D33" s="2"/>
      <c r="E33" s="61"/>
      <c r="F33" s="61"/>
      <c r="G33" s="98" t="str">
        <f t="shared" si="1"/>
        <v/>
      </c>
      <c r="H33" s="72"/>
      <c r="I33" s="72"/>
      <c r="J33" s="72"/>
      <c r="K33" s="72"/>
      <c r="L33" s="100" t="str">
        <f t="shared" si="2"/>
        <v/>
      </c>
      <c r="M33" s="102" t="str">
        <f t="shared" si="3"/>
        <v/>
      </c>
      <c r="N33" s="48" t="str">
        <f t="shared" si="0"/>
        <v/>
      </c>
      <c r="O33" s="1" t="str">
        <f t="shared" si="4"/>
        <v/>
      </c>
      <c r="P33" s="49" t="str">
        <f t="shared" si="5"/>
        <v/>
      </c>
      <c r="Q33" s="3"/>
      <c r="R33" s="3"/>
      <c r="S33" s="36" t="str">
        <f t="shared" si="6"/>
        <v/>
      </c>
      <c r="T33" s="14" t="str">
        <f t="shared" si="7"/>
        <v/>
      </c>
      <c r="U33" s="14" t="str">
        <f t="shared" si="8"/>
        <v/>
      </c>
      <c r="V33" s="14" t="str">
        <f t="shared" si="10"/>
        <v/>
      </c>
      <c r="W33" s="14" t="str">
        <f t="shared" si="10"/>
        <v/>
      </c>
      <c r="X33" s="14" t="str">
        <f t="shared" si="10"/>
        <v/>
      </c>
      <c r="Y33" s="14" t="str">
        <f t="shared" si="10"/>
        <v/>
      </c>
    </row>
    <row r="34" spans="1:25" ht="9.75" customHeight="1">
      <c r="A34" s="135"/>
      <c r="C34" s="2"/>
      <c r="D34" s="2"/>
      <c r="E34" s="61"/>
      <c r="F34" s="61"/>
      <c r="G34" s="98" t="str">
        <f t="shared" si="1"/>
        <v/>
      </c>
      <c r="H34" s="72"/>
      <c r="I34" s="72"/>
      <c r="J34" s="72"/>
      <c r="K34" s="72"/>
      <c r="L34" s="100" t="str">
        <f t="shared" si="2"/>
        <v/>
      </c>
      <c r="M34" s="102" t="str">
        <f t="shared" si="3"/>
        <v/>
      </c>
      <c r="N34" s="48" t="str">
        <f t="shared" si="0"/>
        <v/>
      </c>
      <c r="O34" s="1" t="str">
        <f t="shared" si="4"/>
        <v/>
      </c>
      <c r="P34" s="49" t="str">
        <f t="shared" si="5"/>
        <v/>
      </c>
      <c r="Q34" s="3"/>
      <c r="R34" s="3"/>
      <c r="S34" s="36" t="str">
        <f t="shared" si="6"/>
        <v/>
      </c>
      <c r="T34" s="14" t="str">
        <f t="shared" si="7"/>
        <v/>
      </c>
      <c r="U34" s="14" t="str">
        <f t="shared" si="8"/>
        <v/>
      </c>
      <c r="V34" s="14" t="str">
        <f t="shared" si="10"/>
        <v/>
      </c>
      <c r="W34" s="14" t="str">
        <f t="shared" si="10"/>
        <v/>
      </c>
      <c r="X34" s="14" t="str">
        <f t="shared" si="10"/>
        <v/>
      </c>
      <c r="Y34" s="14" t="str">
        <f t="shared" si="10"/>
        <v/>
      </c>
    </row>
    <row r="35" spans="1:25" ht="9.75" customHeight="1">
      <c r="A35" s="135"/>
      <c r="C35" s="2"/>
      <c r="D35" s="2"/>
      <c r="E35" s="61"/>
      <c r="F35" s="61"/>
      <c r="G35" s="98" t="str">
        <f t="shared" si="1"/>
        <v/>
      </c>
      <c r="H35" s="72"/>
      <c r="I35" s="72"/>
      <c r="J35" s="72"/>
      <c r="K35" s="72"/>
      <c r="L35" s="100" t="str">
        <f t="shared" si="2"/>
        <v/>
      </c>
      <c r="M35" s="102" t="str">
        <f t="shared" si="3"/>
        <v/>
      </c>
      <c r="N35" s="48" t="str">
        <f t="shared" ref="N35:N53" si="11">IF(ISBLANK(A35),"",IFERROR(ROUND(IF(M35="","",-11.965*M35^2+32.28*M35+78.259),0),""))</f>
        <v/>
      </c>
      <c r="O35" s="1" t="str">
        <f t="shared" si="4"/>
        <v/>
      </c>
      <c r="P35" s="49" t="str">
        <f t="shared" si="5"/>
        <v/>
      </c>
      <c r="Q35" s="3"/>
      <c r="R35" s="3"/>
      <c r="S35" s="36" t="str">
        <f t="shared" si="6"/>
        <v/>
      </c>
      <c r="T35" s="14" t="str">
        <f t="shared" si="7"/>
        <v/>
      </c>
      <c r="U35" s="14" t="str">
        <f t="shared" si="8"/>
        <v/>
      </c>
      <c r="V35" s="14" t="str">
        <f t="shared" si="10"/>
        <v/>
      </c>
      <c r="W35" s="14" t="str">
        <f t="shared" si="10"/>
        <v/>
      </c>
      <c r="X35" s="14" t="str">
        <f t="shared" si="10"/>
        <v/>
      </c>
      <c r="Y35" s="14" t="str">
        <f t="shared" si="10"/>
        <v/>
      </c>
    </row>
    <row r="36" spans="1:25" ht="9.75" customHeight="1">
      <c r="A36" s="135"/>
      <c r="C36" s="2"/>
      <c r="D36" s="2"/>
      <c r="E36" s="61"/>
      <c r="F36" s="61"/>
      <c r="G36" s="98" t="str">
        <f t="shared" si="1"/>
        <v/>
      </c>
      <c r="H36" s="72"/>
      <c r="I36" s="72"/>
      <c r="J36" s="72"/>
      <c r="K36" s="72"/>
      <c r="L36" s="100" t="str">
        <f t="shared" si="2"/>
        <v/>
      </c>
      <c r="M36" s="102" t="str">
        <f t="shared" si="3"/>
        <v/>
      </c>
      <c r="N36" s="48" t="str">
        <f t="shared" si="11"/>
        <v/>
      </c>
      <c r="O36" s="1" t="str">
        <f t="shared" si="4"/>
        <v/>
      </c>
      <c r="P36" s="49" t="str">
        <f t="shared" si="5"/>
        <v/>
      </c>
      <c r="Q36" s="3"/>
      <c r="R36" s="3"/>
      <c r="S36" s="36" t="str">
        <f t="shared" si="6"/>
        <v/>
      </c>
      <c r="T36" s="14" t="str">
        <f t="shared" si="7"/>
        <v/>
      </c>
      <c r="U36" s="14" t="str">
        <f t="shared" si="8"/>
        <v/>
      </c>
      <c r="V36" s="14" t="str">
        <f t="shared" si="10"/>
        <v/>
      </c>
      <c r="W36" s="14" t="str">
        <f t="shared" si="10"/>
        <v/>
      </c>
      <c r="X36" s="14" t="str">
        <f t="shared" si="10"/>
        <v/>
      </c>
      <c r="Y36" s="14" t="str">
        <f t="shared" si="10"/>
        <v/>
      </c>
    </row>
    <row r="37" spans="1:25" ht="9.75" customHeight="1">
      <c r="A37" s="135"/>
      <c r="C37" s="2"/>
      <c r="D37" s="2"/>
      <c r="E37" s="61"/>
      <c r="F37" s="61"/>
      <c r="G37" s="98" t="str">
        <f t="shared" si="1"/>
        <v/>
      </c>
      <c r="H37" s="72"/>
      <c r="I37" s="72"/>
      <c r="J37" s="72"/>
      <c r="K37" s="72"/>
      <c r="L37" s="100" t="str">
        <f t="shared" si="2"/>
        <v/>
      </c>
      <c r="M37" s="102" t="str">
        <f t="shared" si="3"/>
        <v/>
      </c>
      <c r="N37" s="48" t="str">
        <f t="shared" si="11"/>
        <v/>
      </c>
      <c r="O37" s="1" t="str">
        <f t="shared" si="4"/>
        <v/>
      </c>
      <c r="P37" s="49" t="str">
        <f t="shared" si="5"/>
        <v/>
      </c>
      <c r="Q37" s="3"/>
      <c r="R37" s="3"/>
      <c r="S37" s="36" t="str">
        <f t="shared" si="6"/>
        <v/>
      </c>
      <c r="T37" s="14" t="str">
        <f t="shared" si="7"/>
        <v/>
      </c>
      <c r="U37" s="14" t="str">
        <f t="shared" si="8"/>
        <v/>
      </c>
      <c r="V37" s="14" t="str">
        <f t="shared" si="10"/>
        <v/>
      </c>
      <c r="W37" s="14" t="str">
        <f t="shared" si="10"/>
        <v/>
      </c>
      <c r="X37" s="14" t="str">
        <f t="shared" si="10"/>
        <v/>
      </c>
      <c r="Y37" s="14" t="str">
        <f t="shared" si="10"/>
        <v/>
      </c>
    </row>
    <row r="38" spans="1:25" ht="9.75" customHeight="1">
      <c r="A38" s="135"/>
      <c r="C38" s="2"/>
      <c r="D38" s="2"/>
      <c r="E38" s="61"/>
      <c r="F38" s="61"/>
      <c r="G38" s="98" t="str">
        <f t="shared" si="1"/>
        <v/>
      </c>
      <c r="H38" s="72"/>
      <c r="I38" s="72"/>
      <c r="J38" s="72"/>
      <c r="K38" s="72"/>
      <c r="L38" s="100" t="str">
        <f t="shared" si="2"/>
        <v/>
      </c>
      <c r="M38" s="102" t="str">
        <f t="shared" si="3"/>
        <v/>
      </c>
      <c r="N38" s="48" t="str">
        <f t="shared" si="11"/>
        <v/>
      </c>
      <c r="O38" s="1" t="str">
        <f t="shared" si="4"/>
        <v/>
      </c>
      <c r="P38" s="49" t="str">
        <f t="shared" si="5"/>
        <v/>
      </c>
      <c r="Q38" s="3"/>
      <c r="R38" s="3"/>
      <c r="S38" s="36" t="str">
        <f t="shared" si="6"/>
        <v/>
      </c>
      <c r="T38" s="14" t="str">
        <f t="shared" si="7"/>
        <v/>
      </c>
      <c r="U38" s="14" t="str">
        <f t="shared" si="8"/>
        <v/>
      </c>
      <c r="V38" s="14" t="str">
        <f t="shared" si="10"/>
        <v/>
      </c>
      <c r="W38" s="14" t="str">
        <f t="shared" si="10"/>
        <v/>
      </c>
      <c r="X38" s="14" t="str">
        <f t="shared" si="10"/>
        <v/>
      </c>
      <c r="Y38" s="14" t="str">
        <f t="shared" si="10"/>
        <v/>
      </c>
    </row>
    <row r="39" spans="1:25" ht="9.75" customHeight="1">
      <c r="A39" s="135"/>
      <c r="C39" s="2"/>
      <c r="D39" s="2"/>
      <c r="E39" s="61"/>
      <c r="F39" s="61"/>
      <c r="G39" s="98" t="str">
        <f t="shared" si="1"/>
        <v/>
      </c>
      <c r="H39" s="72"/>
      <c r="I39" s="72"/>
      <c r="J39" s="72"/>
      <c r="K39" s="72"/>
      <c r="L39" s="100" t="str">
        <f t="shared" si="2"/>
        <v/>
      </c>
      <c r="M39" s="102" t="str">
        <f t="shared" si="3"/>
        <v/>
      </c>
      <c r="N39" s="48" t="str">
        <f t="shared" si="11"/>
        <v/>
      </c>
      <c r="O39" s="1" t="str">
        <f t="shared" si="4"/>
        <v/>
      </c>
      <c r="P39" s="49" t="str">
        <f t="shared" si="5"/>
        <v/>
      </c>
      <c r="Q39" s="3"/>
      <c r="R39" s="3"/>
      <c r="S39" s="36" t="str">
        <f t="shared" si="6"/>
        <v/>
      </c>
      <c r="T39" s="14" t="str">
        <f t="shared" si="7"/>
        <v/>
      </c>
      <c r="U39" s="14" t="str">
        <f t="shared" si="8"/>
        <v/>
      </c>
      <c r="V39" s="14" t="str">
        <f t="shared" si="10"/>
        <v/>
      </c>
      <c r="W39" s="14" t="str">
        <f t="shared" si="10"/>
        <v/>
      </c>
      <c r="X39" s="14" t="str">
        <f t="shared" si="10"/>
        <v/>
      </c>
      <c r="Y39" s="14" t="str">
        <f t="shared" si="10"/>
        <v/>
      </c>
    </row>
    <row r="40" spans="1:25" ht="9.75" customHeight="1">
      <c r="A40" s="135"/>
      <c r="C40" s="2"/>
      <c r="D40" s="2"/>
      <c r="E40" s="61"/>
      <c r="F40" s="61"/>
      <c r="G40" s="98" t="str">
        <f t="shared" si="1"/>
        <v/>
      </c>
      <c r="H40" s="72"/>
      <c r="I40" s="72"/>
      <c r="J40" s="72"/>
      <c r="K40" s="72"/>
      <c r="L40" s="100" t="str">
        <f t="shared" si="2"/>
        <v/>
      </c>
      <c r="M40" s="102" t="str">
        <f t="shared" si="3"/>
        <v/>
      </c>
      <c r="N40" s="48" t="str">
        <f t="shared" si="11"/>
        <v/>
      </c>
      <c r="O40" s="1" t="str">
        <f t="shared" si="4"/>
        <v/>
      </c>
      <c r="P40" s="49" t="str">
        <f t="shared" si="5"/>
        <v/>
      </c>
      <c r="Q40" s="3"/>
      <c r="R40" s="3"/>
      <c r="S40" s="36" t="str">
        <f t="shared" si="6"/>
        <v/>
      </c>
      <c r="T40" s="14" t="str">
        <f t="shared" si="7"/>
        <v/>
      </c>
      <c r="U40" s="14" t="str">
        <f t="shared" si="8"/>
        <v/>
      </c>
      <c r="V40" s="14" t="str">
        <f t="shared" si="10"/>
        <v/>
      </c>
      <c r="W40" s="14" t="str">
        <f t="shared" si="10"/>
        <v/>
      </c>
      <c r="X40" s="14" t="str">
        <f t="shared" si="10"/>
        <v/>
      </c>
      <c r="Y40" s="14" t="str">
        <f t="shared" si="10"/>
        <v/>
      </c>
    </row>
    <row r="41" spans="1:25" ht="9.75" customHeight="1">
      <c r="A41" s="135"/>
      <c r="C41" s="2"/>
      <c r="D41" s="2"/>
      <c r="E41" s="61"/>
      <c r="F41" s="61"/>
      <c r="G41" s="98" t="str">
        <f t="shared" si="1"/>
        <v/>
      </c>
      <c r="H41" s="72"/>
      <c r="I41" s="72"/>
      <c r="J41" s="72"/>
      <c r="K41" s="72"/>
      <c r="L41" s="100" t="str">
        <f t="shared" si="2"/>
        <v/>
      </c>
      <c r="M41" s="102" t="str">
        <f t="shared" si="3"/>
        <v/>
      </c>
      <c r="N41" s="48" t="str">
        <f t="shared" si="11"/>
        <v/>
      </c>
      <c r="O41" s="1" t="str">
        <f t="shared" si="4"/>
        <v/>
      </c>
      <c r="P41" s="49" t="str">
        <f t="shared" si="5"/>
        <v/>
      </c>
      <c r="Q41" s="3"/>
      <c r="R41" s="3"/>
      <c r="S41" s="36" t="str">
        <f t="shared" si="6"/>
        <v/>
      </c>
      <c r="T41" s="14" t="str">
        <f t="shared" si="7"/>
        <v/>
      </c>
      <c r="U41" s="14" t="str">
        <f t="shared" si="8"/>
        <v/>
      </c>
      <c r="V41" s="14" t="str">
        <f t="shared" si="10"/>
        <v/>
      </c>
      <c r="W41" s="14" t="str">
        <f t="shared" si="10"/>
        <v/>
      </c>
      <c r="X41" s="14" t="str">
        <f t="shared" si="10"/>
        <v/>
      </c>
      <c r="Y41" s="14" t="str">
        <f t="shared" si="10"/>
        <v/>
      </c>
    </row>
    <row r="42" spans="1:25" ht="9.75" customHeight="1">
      <c r="A42" s="135"/>
      <c r="C42" s="2"/>
      <c r="D42" s="2"/>
      <c r="E42" s="61"/>
      <c r="F42" s="61"/>
      <c r="G42" s="98" t="str">
        <f t="shared" si="1"/>
        <v/>
      </c>
      <c r="H42" s="72"/>
      <c r="I42" s="72"/>
      <c r="J42" s="72"/>
      <c r="K42" s="72"/>
      <c r="L42" s="100" t="str">
        <f t="shared" si="2"/>
        <v/>
      </c>
      <c r="M42" s="102" t="str">
        <f t="shared" si="3"/>
        <v/>
      </c>
      <c r="N42" s="48" t="str">
        <f t="shared" si="11"/>
        <v/>
      </c>
      <c r="O42" s="1" t="str">
        <f t="shared" si="4"/>
        <v/>
      </c>
      <c r="P42" s="49" t="str">
        <f t="shared" si="5"/>
        <v/>
      </c>
      <c r="Q42" s="3"/>
      <c r="R42" s="3"/>
      <c r="S42" s="36" t="str">
        <f t="shared" si="6"/>
        <v/>
      </c>
      <c r="T42" s="14" t="str">
        <f t="shared" si="7"/>
        <v/>
      </c>
      <c r="U42" s="14" t="str">
        <f t="shared" si="8"/>
        <v/>
      </c>
      <c r="V42" s="14" t="str">
        <f t="shared" si="10"/>
        <v/>
      </c>
      <c r="W42" s="14" t="str">
        <f t="shared" si="10"/>
        <v/>
      </c>
      <c r="X42" s="14" t="str">
        <f t="shared" si="10"/>
        <v/>
      </c>
      <c r="Y42" s="14" t="str">
        <f t="shared" si="10"/>
        <v/>
      </c>
    </row>
    <row r="43" spans="1:25" ht="9.75" customHeight="1">
      <c r="A43" s="135"/>
      <c r="C43" s="2"/>
      <c r="D43" s="2"/>
      <c r="E43" s="61"/>
      <c r="F43" s="61"/>
      <c r="G43" s="98" t="str">
        <f t="shared" si="1"/>
        <v/>
      </c>
      <c r="H43" s="72"/>
      <c r="I43" s="72"/>
      <c r="J43" s="72"/>
      <c r="K43" s="72"/>
      <c r="L43" s="100" t="str">
        <f t="shared" si="2"/>
        <v/>
      </c>
      <c r="M43" s="102" t="str">
        <f t="shared" si="3"/>
        <v/>
      </c>
      <c r="N43" s="48" t="str">
        <f t="shared" si="11"/>
        <v/>
      </c>
      <c r="O43" s="1" t="str">
        <f t="shared" si="4"/>
        <v/>
      </c>
      <c r="P43" s="49" t="str">
        <f t="shared" si="5"/>
        <v/>
      </c>
      <c r="Q43" s="3"/>
      <c r="R43" s="3"/>
      <c r="S43" s="36" t="str">
        <f t="shared" si="6"/>
        <v/>
      </c>
      <c r="T43" s="14" t="str">
        <f t="shared" si="7"/>
        <v/>
      </c>
      <c r="U43" s="14" t="str">
        <f t="shared" si="8"/>
        <v/>
      </c>
      <c r="V43" s="14" t="str">
        <f t="shared" si="10"/>
        <v/>
      </c>
      <c r="W43" s="14" t="str">
        <f t="shared" si="10"/>
        <v/>
      </c>
      <c r="X43" s="14" t="str">
        <f t="shared" si="10"/>
        <v/>
      </c>
      <c r="Y43" s="14" t="str">
        <f t="shared" si="10"/>
        <v/>
      </c>
    </row>
    <row r="44" spans="1:25" ht="9.75" customHeight="1">
      <c r="A44" s="135"/>
      <c r="C44" s="2"/>
      <c r="D44" s="2"/>
      <c r="E44" s="61"/>
      <c r="F44" s="61"/>
      <c r="G44" s="98" t="str">
        <f t="shared" si="1"/>
        <v/>
      </c>
      <c r="H44" s="72"/>
      <c r="I44" s="72"/>
      <c r="J44" s="72"/>
      <c r="K44" s="72"/>
      <c r="L44" s="100" t="str">
        <f t="shared" si="2"/>
        <v/>
      </c>
      <c r="M44" s="102" t="str">
        <f t="shared" si="3"/>
        <v/>
      </c>
      <c r="N44" s="48" t="str">
        <f t="shared" si="11"/>
        <v/>
      </c>
      <c r="O44" s="1" t="str">
        <f t="shared" si="4"/>
        <v/>
      </c>
      <c r="P44" s="49" t="str">
        <f t="shared" si="5"/>
        <v/>
      </c>
      <c r="S44" s="36" t="str">
        <f t="shared" si="6"/>
        <v/>
      </c>
      <c r="T44" s="14" t="str">
        <f t="shared" si="7"/>
        <v/>
      </c>
      <c r="U44" s="14" t="str">
        <f t="shared" si="8"/>
        <v/>
      </c>
      <c r="V44" s="14" t="str">
        <f t="shared" si="10"/>
        <v/>
      </c>
      <c r="W44" s="14" t="str">
        <f t="shared" si="10"/>
        <v/>
      </c>
      <c r="X44" s="14" t="str">
        <f t="shared" si="10"/>
        <v/>
      </c>
      <c r="Y44" s="14" t="str">
        <f t="shared" si="10"/>
        <v/>
      </c>
    </row>
    <row r="45" spans="1:25" s="1" customFormat="1" ht="9.75" customHeight="1">
      <c r="A45" s="135"/>
      <c r="B45" s="2"/>
      <c r="C45" s="2"/>
      <c r="D45" s="2"/>
      <c r="E45" s="61"/>
      <c r="F45" s="61"/>
      <c r="G45" s="98" t="str">
        <f t="shared" si="1"/>
        <v/>
      </c>
      <c r="H45" s="72"/>
      <c r="I45" s="72"/>
      <c r="J45" s="72"/>
      <c r="K45" s="72"/>
      <c r="L45" s="100" t="str">
        <f t="shared" si="2"/>
        <v/>
      </c>
      <c r="M45" s="102" t="str">
        <f t="shared" si="3"/>
        <v/>
      </c>
      <c r="N45" s="48" t="str">
        <f t="shared" si="11"/>
        <v/>
      </c>
      <c r="O45" s="1" t="str">
        <f t="shared" si="4"/>
        <v/>
      </c>
      <c r="P45" s="49" t="str">
        <f t="shared" si="5"/>
        <v/>
      </c>
      <c r="Q45" s="2"/>
      <c r="R45" s="2"/>
      <c r="S45" s="36" t="str">
        <f t="shared" si="6"/>
        <v/>
      </c>
      <c r="T45" s="14" t="str">
        <f t="shared" si="7"/>
        <v/>
      </c>
      <c r="U45" s="14" t="str">
        <f t="shared" si="8"/>
        <v/>
      </c>
      <c r="V45" s="14" t="str">
        <f t="shared" si="10"/>
        <v/>
      </c>
      <c r="W45" s="14" t="str">
        <f t="shared" si="10"/>
        <v/>
      </c>
      <c r="X45" s="14" t="str">
        <f t="shared" si="10"/>
        <v/>
      </c>
      <c r="Y45" s="14" t="str">
        <f t="shared" si="10"/>
        <v/>
      </c>
    </row>
    <row r="46" spans="1:25" s="1" customFormat="1" ht="9.75" customHeight="1">
      <c r="A46" s="135"/>
      <c r="B46" s="2"/>
      <c r="C46" s="2"/>
      <c r="D46" s="2"/>
      <c r="E46" s="61"/>
      <c r="F46" s="61"/>
      <c r="G46" s="98" t="str">
        <f t="shared" si="1"/>
        <v/>
      </c>
      <c r="H46" s="72"/>
      <c r="I46" s="72"/>
      <c r="J46" s="72"/>
      <c r="K46" s="72"/>
      <c r="L46" s="100" t="str">
        <f t="shared" si="2"/>
        <v/>
      </c>
      <c r="M46" s="102" t="str">
        <f t="shared" si="3"/>
        <v/>
      </c>
      <c r="N46" s="48" t="str">
        <f t="shared" si="11"/>
        <v/>
      </c>
      <c r="O46" s="1" t="str">
        <f t="shared" si="4"/>
        <v/>
      </c>
      <c r="P46" s="49" t="str">
        <f t="shared" si="5"/>
        <v/>
      </c>
      <c r="Q46" s="2"/>
      <c r="R46" s="2"/>
      <c r="S46" s="36" t="str">
        <f t="shared" si="6"/>
        <v/>
      </c>
      <c r="T46" s="14" t="str">
        <f t="shared" si="7"/>
        <v/>
      </c>
      <c r="U46" s="14" t="str">
        <f t="shared" si="8"/>
        <v/>
      </c>
      <c r="V46" s="14" t="str">
        <f t="shared" si="10"/>
        <v/>
      </c>
      <c r="W46" s="14" t="str">
        <f t="shared" si="10"/>
        <v/>
      </c>
      <c r="X46" s="14" t="str">
        <f t="shared" si="10"/>
        <v/>
      </c>
      <c r="Y46" s="14" t="str">
        <f t="shared" si="10"/>
        <v/>
      </c>
    </row>
    <row r="47" spans="1:25" s="1" customFormat="1" ht="9.75" customHeight="1">
      <c r="A47" s="135"/>
      <c r="B47" s="2"/>
      <c r="C47" s="2"/>
      <c r="D47" s="2"/>
      <c r="E47" s="61"/>
      <c r="F47" s="61"/>
      <c r="G47" s="98" t="str">
        <f t="shared" si="1"/>
        <v/>
      </c>
      <c r="H47" s="72"/>
      <c r="I47" s="72"/>
      <c r="J47" s="72"/>
      <c r="K47" s="72"/>
      <c r="L47" s="100" t="str">
        <f t="shared" si="2"/>
        <v/>
      </c>
      <c r="M47" s="102" t="str">
        <f t="shared" si="3"/>
        <v/>
      </c>
      <c r="N47" s="48" t="str">
        <f t="shared" si="11"/>
        <v/>
      </c>
      <c r="O47" s="1" t="str">
        <f t="shared" si="4"/>
        <v/>
      </c>
      <c r="P47" s="49" t="str">
        <f t="shared" si="5"/>
        <v/>
      </c>
      <c r="Q47" s="2"/>
      <c r="R47" s="2"/>
      <c r="S47" s="36" t="str">
        <f t="shared" si="6"/>
        <v/>
      </c>
      <c r="T47" s="14" t="str">
        <f t="shared" si="7"/>
        <v/>
      </c>
      <c r="U47" s="14" t="str">
        <f t="shared" si="8"/>
        <v/>
      </c>
      <c r="V47" s="14" t="str">
        <f t="shared" si="10"/>
        <v/>
      </c>
      <c r="W47" s="14" t="str">
        <f t="shared" si="10"/>
        <v/>
      </c>
      <c r="X47" s="14" t="str">
        <f t="shared" si="10"/>
        <v/>
      </c>
      <c r="Y47" s="14" t="str">
        <f t="shared" si="10"/>
        <v/>
      </c>
    </row>
    <row r="48" spans="1:25" s="1" customFormat="1" ht="9.75" customHeight="1">
      <c r="A48" s="135"/>
      <c r="B48" s="2"/>
      <c r="C48" s="2"/>
      <c r="D48" s="2"/>
      <c r="E48" s="61"/>
      <c r="F48" s="61"/>
      <c r="G48" s="98" t="str">
        <f t="shared" si="1"/>
        <v/>
      </c>
      <c r="H48" s="72"/>
      <c r="I48" s="72"/>
      <c r="J48" s="72"/>
      <c r="K48" s="72"/>
      <c r="L48" s="100" t="str">
        <f t="shared" si="2"/>
        <v/>
      </c>
      <c r="M48" s="102" t="str">
        <f t="shared" si="3"/>
        <v/>
      </c>
      <c r="N48" s="48" t="str">
        <f t="shared" si="11"/>
        <v/>
      </c>
      <c r="O48" s="1" t="str">
        <f t="shared" si="4"/>
        <v/>
      </c>
      <c r="P48" s="49" t="str">
        <f t="shared" si="5"/>
        <v/>
      </c>
      <c r="Q48" s="2"/>
      <c r="R48" s="2"/>
      <c r="S48" s="36" t="str">
        <f t="shared" si="6"/>
        <v/>
      </c>
      <c r="T48" s="14" t="str">
        <f t="shared" si="7"/>
        <v/>
      </c>
      <c r="U48" s="14" t="str">
        <f t="shared" si="8"/>
        <v/>
      </c>
      <c r="V48" s="14" t="str">
        <f t="shared" si="10"/>
        <v/>
      </c>
      <c r="W48" s="14" t="str">
        <f t="shared" si="10"/>
        <v/>
      </c>
      <c r="X48" s="14" t="str">
        <f t="shared" si="10"/>
        <v/>
      </c>
      <c r="Y48" s="14" t="str">
        <f t="shared" si="10"/>
        <v/>
      </c>
    </row>
    <row r="49" spans="1:28" s="1" customFormat="1" ht="9.75" customHeight="1">
      <c r="A49" s="135"/>
      <c r="B49" s="2"/>
      <c r="C49" s="2"/>
      <c r="D49" s="2"/>
      <c r="E49" s="61"/>
      <c r="F49" s="61"/>
      <c r="G49" s="98" t="str">
        <f t="shared" si="1"/>
        <v/>
      </c>
      <c r="H49" s="72"/>
      <c r="I49" s="72"/>
      <c r="J49" s="72"/>
      <c r="K49" s="72"/>
      <c r="L49" s="100" t="str">
        <f t="shared" si="2"/>
        <v/>
      </c>
      <c r="M49" s="102" t="str">
        <f t="shared" si="3"/>
        <v/>
      </c>
      <c r="N49" s="48" t="str">
        <f t="shared" si="11"/>
        <v/>
      </c>
      <c r="O49" s="1" t="str">
        <f t="shared" si="4"/>
        <v/>
      </c>
      <c r="P49" s="49" t="str">
        <f t="shared" si="5"/>
        <v/>
      </c>
      <c r="Q49" s="2"/>
      <c r="R49" s="2"/>
      <c r="S49" s="36" t="str">
        <f t="shared" si="6"/>
        <v/>
      </c>
      <c r="T49" s="14" t="str">
        <f t="shared" si="7"/>
        <v/>
      </c>
      <c r="U49" s="14" t="str">
        <f t="shared" si="8"/>
        <v/>
      </c>
      <c r="V49" s="14" t="str">
        <f t="shared" si="10"/>
        <v/>
      </c>
      <c r="W49" s="14" t="str">
        <f t="shared" si="10"/>
        <v/>
      </c>
      <c r="X49" s="14" t="str">
        <f t="shared" si="10"/>
        <v/>
      </c>
      <c r="Y49" s="14" t="str">
        <f t="shared" si="10"/>
        <v/>
      </c>
    </row>
    <row r="50" spans="1:28" s="1" customFormat="1" ht="9.75" customHeight="1">
      <c r="A50" s="135"/>
      <c r="B50" s="2"/>
      <c r="C50" s="2"/>
      <c r="D50" s="2"/>
      <c r="E50" s="61"/>
      <c r="F50" s="61"/>
      <c r="G50" s="98" t="str">
        <f t="shared" si="1"/>
        <v/>
      </c>
      <c r="H50" s="72"/>
      <c r="I50" s="72"/>
      <c r="J50" s="72"/>
      <c r="K50" s="72"/>
      <c r="L50" s="100" t="str">
        <f t="shared" si="2"/>
        <v/>
      </c>
      <c r="M50" s="102" t="str">
        <f t="shared" si="3"/>
        <v/>
      </c>
      <c r="N50" s="48" t="str">
        <f t="shared" si="11"/>
        <v/>
      </c>
      <c r="O50" s="1" t="str">
        <f t="shared" si="4"/>
        <v/>
      </c>
      <c r="P50" s="49" t="str">
        <f t="shared" si="5"/>
        <v/>
      </c>
      <c r="Q50" s="2"/>
      <c r="R50" s="2"/>
      <c r="S50" s="36" t="str">
        <f t="shared" si="6"/>
        <v/>
      </c>
      <c r="T50" s="14" t="str">
        <f t="shared" si="7"/>
        <v/>
      </c>
      <c r="U50" s="14" t="str">
        <f t="shared" si="8"/>
        <v/>
      </c>
      <c r="V50" s="14" t="str">
        <f t="shared" si="10"/>
        <v/>
      </c>
      <c r="W50" s="14" t="str">
        <f t="shared" si="10"/>
        <v/>
      </c>
      <c r="X50" s="14" t="str">
        <f t="shared" si="10"/>
        <v/>
      </c>
      <c r="Y50" s="14" t="str">
        <f t="shared" si="10"/>
        <v/>
      </c>
    </row>
    <row r="51" spans="1:28" s="1" customFormat="1" ht="9.75" customHeight="1">
      <c r="A51" s="135"/>
      <c r="B51" s="2"/>
      <c r="C51" s="2"/>
      <c r="D51" s="2"/>
      <c r="E51" s="61"/>
      <c r="F51" s="61"/>
      <c r="G51" s="98" t="str">
        <f t="shared" si="1"/>
        <v/>
      </c>
      <c r="H51" s="72"/>
      <c r="I51" s="72"/>
      <c r="J51" s="72"/>
      <c r="K51" s="72"/>
      <c r="L51" s="100" t="str">
        <f t="shared" si="2"/>
        <v/>
      </c>
      <c r="M51" s="102" t="str">
        <f t="shared" si="3"/>
        <v/>
      </c>
      <c r="N51" s="48" t="str">
        <f t="shared" si="11"/>
        <v/>
      </c>
      <c r="O51" s="1" t="str">
        <f t="shared" si="4"/>
        <v/>
      </c>
      <c r="P51" s="49" t="str">
        <f t="shared" si="5"/>
        <v/>
      </c>
      <c r="Q51" s="2"/>
      <c r="R51" s="2"/>
      <c r="S51" s="36" t="str">
        <f t="shared" si="6"/>
        <v/>
      </c>
      <c r="T51" s="14" t="str">
        <f t="shared" si="7"/>
        <v/>
      </c>
      <c r="U51" s="14" t="str">
        <f t="shared" si="8"/>
        <v/>
      </c>
      <c r="V51" s="14" t="str">
        <f t="shared" si="10"/>
        <v/>
      </c>
      <c r="W51" s="14" t="str">
        <f t="shared" si="10"/>
        <v/>
      </c>
      <c r="X51" s="14" t="str">
        <f t="shared" si="10"/>
        <v/>
      </c>
      <c r="Y51" s="14" t="str">
        <f t="shared" si="10"/>
        <v/>
      </c>
    </row>
    <row r="52" spans="1:28" s="1" customFormat="1" ht="9.75" customHeight="1">
      <c r="A52" s="135"/>
      <c r="B52" s="2"/>
      <c r="C52" s="2"/>
      <c r="D52" s="2"/>
      <c r="E52" s="61"/>
      <c r="F52" s="61"/>
      <c r="G52" s="98" t="str">
        <f t="shared" si="1"/>
        <v/>
      </c>
      <c r="H52" s="72"/>
      <c r="I52" s="72"/>
      <c r="J52" s="72"/>
      <c r="K52" s="72"/>
      <c r="L52" s="100" t="str">
        <f t="shared" si="2"/>
        <v/>
      </c>
      <c r="M52" s="102" t="str">
        <f t="shared" si="3"/>
        <v/>
      </c>
      <c r="N52" s="48" t="str">
        <f t="shared" si="11"/>
        <v/>
      </c>
      <c r="O52" s="1" t="str">
        <f t="shared" si="4"/>
        <v/>
      </c>
      <c r="P52" s="49" t="str">
        <f t="shared" si="5"/>
        <v/>
      </c>
      <c r="Q52" s="2"/>
      <c r="R52" s="2"/>
      <c r="S52" s="36" t="str">
        <f t="shared" si="6"/>
        <v/>
      </c>
      <c r="T52" s="14" t="str">
        <f t="shared" si="7"/>
        <v/>
      </c>
      <c r="U52" s="14" t="str">
        <f t="shared" si="8"/>
        <v/>
      </c>
      <c r="V52" s="14" t="str">
        <f t="shared" si="10"/>
        <v/>
      </c>
      <c r="W52" s="14" t="str">
        <f t="shared" si="10"/>
        <v/>
      </c>
      <c r="X52" s="14" t="str">
        <f t="shared" si="10"/>
        <v/>
      </c>
      <c r="Y52" s="14" t="str">
        <f t="shared" si="10"/>
        <v/>
      </c>
    </row>
    <row r="53" spans="1:28" s="1" customFormat="1" ht="9.75" customHeight="1" thickBot="1">
      <c r="A53" s="136"/>
      <c r="B53" s="45"/>
      <c r="C53" s="45"/>
      <c r="D53" s="45"/>
      <c r="E53" s="62"/>
      <c r="F53" s="62"/>
      <c r="G53" s="98" t="str">
        <f t="shared" si="1"/>
        <v/>
      </c>
      <c r="H53" s="134"/>
      <c r="I53" s="134"/>
      <c r="J53" s="134"/>
      <c r="K53" s="134"/>
      <c r="L53" s="100" t="str">
        <f t="shared" si="2"/>
        <v/>
      </c>
      <c r="M53" s="106" t="str">
        <f t="shared" si="3"/>
        <v/>
      </c>
      <c r="N53" s="48" t="str">
        <f t="shared" si="11"/>
        <v/>
      </c>
      <c r="O53" s="46" t="str">
        <f t="shared" si="4"/>
        <v/>
      </c>
      <c r="P53" s="50" t="str">
        <f t="shared" si="5"/>
        <v/>
      </c>
      <c r="Q53" s="2"/>
      <c r="R53" s="2"/>
      <c r="S53" s="36" t="str">
        <f t="shared" si="6"/>
        <v/>
      </c>
      <c r="T53" s="14" t="str">
        <f t="shared" si="7"/>
        <v/>
      </c>
      <c r="U53" s="14" t="str">
        <f t="shared" si="8"/>
        <v/>
      </c>
      <c r="V53" s="14" t="str">
        <f t="shared" si="10"/>
        <v/>
      </c>
      <c r="W53" s="14" t="str">
        <f t="shared" si="10"/>
        <v/>
      </c>
      <c r="X53" s="14" t="str">
        <f t="shared" si="10"/>
        <v/>
      </c>
      <c r="Y53" s="14" t="str">
        <f t="shared" si="10"/>
        <v/>
      </c>
      <c r="Z53" s="19" t="s">
        <v>44</v>
      </c>
      <c r="AA53" s="19" t="s">
        <v>45</v>
      </c>
      <c r="AB53" s="19" t="s">
        <v>59</v>
      </c>
    </row>
    <row r="54" spans="1:28" s="1" customFormat="1" ht="13">
      <c r="A54" s="10"/>
      <c r="B54" s="2"/>
      <c r="C54" s="2"/>
      <c r="D54" s="2"/>
      <c r="E54" s="2"/>
      <c r="F54" s="2"/>
      <c r="G54" s="2"/>
      <c r="M54" s="190" t="s">
        <v>61</v>
      </c>
      <c r="N54" s="191"/>
      <c r="O54" s="208" t="str">
        <f>IF(COUNT('PI 2.2.1 PSA (myst + siren)'!T3:T53) = 0,"",IF('PI 2.2.1 PSA (myst + siren)'!AB54&lt;60,"FAIL",'PI 2.2.1 PSA (myst + siren)'!AB54))</f>
        <v/>
      </c>
      <c r="P54" s="209"/>
      <c r="Q54" s="2"/>
      <c r="R54" s="2"/>
      <c r="S54" s="39"/>
      <c r="T54" s="14"/>
      <c r="U54" s="14">
        <f>COUNT(U3:U53)</f>
        <v>0</v>
      </c>
      <c r="V54" s="14">
        <f>COUNTIF(V3:V53,1)</f>
        <v>0</v>
      </c>
      <c r="W54" s="14">
        <f>COUNTIF(W3:W53,1)</f>
        <v>0</v>
      </c>
      <c r="X54" s="14">
        <f>COUNTIF(X3:X53,1)</f>
        <v>0</v>
      </c>
      <c r="Y54" s="14">
        <f>COUNTIF(Y3:Y53,1)</f>
        <v>0</v>
      </c>
      <c r="Z54" s="40">
        <f>IF(MIN(T3:T53)&lt;60,50,IF(AVERAGE(T3:T53)=60,60,IF(MIN(T3:T53)&lt;80,IF(V54/U54&gt;0.5,IF(SUM(X54:Y54)&lt;1,65,70),IF(V54/U54&lt;0.1,IF(SUM(X54:Y54)&lt;1,75,75),IF(SUM(X54:Y54)&lt;1,70,75))),"xxx")))</f>
        <v>50</v>
      </c>
      <c r="AA54" s="40" t="str">
        <f>IF(Z54="xxx",IF(AVERAGE(T3:T53)=80,80,IF(AVERAGE(T3:T53)=100,100,IF(X54/U54&gt;0.5,IF(Y54&lt;1,85,90),IF(Y54&lt;1,90,95)))),"xxx")</f>
        <v>xxx</v>
      </c>
      <c r="AB54" s="40">
        <f>IF(U54=1,AVERAGE(T3:T53),IF(Z54="xxx",AA54,Z54))</f>
        <v>50</v>
      </c>
    </row>
    <row r="55" spans="1:28" s="1" customFormat="1" ht="13.5" thickBot="1">
      <c r="A55" s="10"/>
      <c r="B55" s="2"/>
      <c r="C55" s="2"/>
      <c r="D55" s="2"/>
      <c r="E55" s="2"/>
      <c r="F55" s="2"/>
      <c r="G55" s="2"/>
      <c r="M55" s="192" t="s">
        <v>63</v>
      </c>
      <c r="N55" s="193"/>
      <c r="O55" s="203" t="str">
        <f>IF(O54="","",IF(OR(O54&lt;60,O54="Fail"),"FAIL",IF(O54&gt;=80,"Unconditional Pass","Pass with condition")))</f>
        <v/>
      </c>
      <c r="P55" s="204"/>
      <c r="Q55" s="2"/>
      <c r="R55" s="2"/>
      <c r="S55" s="2"/>
    </row>
    <row r="56" spans="1:28" s="1" customFormat="1">
      <c r="A56" s="10"/>
      <c r="B56" s="2"/>
      <c r="C56" s="2"/>
      <c r="D56" s="2"/>
      <c r="E56" s="2"/>
      <c r="F56" s="2"/>
      <c r="G56" s="2"/>
      <c r="N56" s="2"/>
      <c r="O56" s="2"/>
      <c r="P56" s="2"/>
      <c r="Q56" s="2"/>
      <c r="R56" s="2"/>
      <c r="S56" s="2"/>
    </row>
    <row r="57" spans="1:28" s="1" customFormat="1" hidden="1">
      <c r="A57" s="10"/>
      <c r="B57" s="2"/>
      <c r="C57" s="2"/>
      <c r="D57" s="2"/>
      <c r="E57" s="2"/>
      <c r="F57" s="2"/>
      <c r="G57" s="2"/>
      <c r="N57" s="2"/>
      <c r="O57" s="2"/>
      <c r="P57" s="2"/>
      <c r="Q57" s="2"/>
      <c r="R57" s="2"/>
      <c r="S57" s="2"/>
    </row>
    <row r="58" spans="1:28" s="1" customFormat="1" hidden="1">
      <c r="A58" s="10"/>
      <c r="B58" s="2"/>
      <c r="C58" s="2"/>
      <c r="D58" s="2"/>
      <c r="E58" s="2"/>
      <c r="F58" s="2"/>
      <c r="G58" s="2"/>
      <c r="N58" s="2"/>
      <c r="O58" s="2"/>
      <c r="P58" s="2"/>
      <c r="Q58" s="2"/>
      <c r="R58" s="2"/>
      <c r="S58" s="2"/>
    </row>
    <row r="59" spans="1:28" s="1" customFormat="1" hidden="1">
      <c r="A59" s="10"/>
      <c r="B59" s="2"/>
      <c r="C59" s="2"/>
      <c r="D59" s="2"/>
      <c r="E59" s="2"/>
      <c r="F59" s="2"/>
      <c r="G59" s="2"/>
      <c r="P59" s="2"/>
      <c r="Q59" s="2"/>
      <c r="R59" s="2"/>
      <c r="S59" s="2"/>
    </row>
    <row r="60" spans="1:28" s="1" customFormat="1" hidden="1">
      <c r="A60" s="10"/>
      <c r="B60" s="2"/>
      <c r="C60" s="2"/>
      <c r="D60" s="2"/>
      <c r="E60" s="2"/>
      <c r="F60" s="2"/>
      <c r="G60" s="2"/>
      <c r="N60" s="2"/>
      <c r="O60" s="2"/>
      <c r="P60" s="2"/>
      <c r="Q60" s="2"/>
      <c r="R60" s="2"/>
      <c r="S60" s="2"/>
    </row>
    <row r="61" spans="1:28" s="1" customFormat="1" hidden="1">
      <c r="A61" s="10"/>
      <c r="B61" s="2"/>
      <c r="C61" s="2"/>
      <c r="D61" s="2"/>
      <c r="E61" s="2"/>
      <c r="F61" s="2"/>
      <c r="G61" s="2"/>
      <c r="N61" s="2"/>
      <c r="O61" s="2"/>
      <c r="P61" s="2"/>
      <c r="Q61" s="2"/>
      <c r="R61" s="2"/>
      <c r="S61" s="2"/>
    </row>
    <row r="62" spans="1:28" s="1" customFormat="1" hidden="1">
      <c r="A62" s="10"/>
      <c r="B62" s="2"/>
      <c r="C62" s="2"/>
      <c r="D62" s="2"/>
      <c r="E62" s="2"/>
      <c r="F62" s="2"/>
      <c r="G62" s="2"/>
      <c r="N62" s="2"/>
      <c r="O62" s="2"/>
      <c r="P62" s="2"/>
      <c r="Q62" s="2"/>
      <c r="R62" s="2"/>
      <c r="S62" s="2"/>
    </row>
    <row r="63" spans="1:28" s="1" customFormat="1" hidden="1">
      <c r="A63" s="10"/>
      <c r="B63" s="2"/>
      <c r="C63" s="2"/>
      <c r="D63" s="2"/>
      <c r="E63" s="2"/>
      <c r="F63" s="2"/>
      <c r="G63" s="2"/>
      <c r="N63" s="2"/>
      <c r="O63" s="2"/>
      <c r="P63" s="2"/>
      <c r="Q63" s="2"/>
      <c r="R63" s="2"/>
      <c r="S63" s="2"/>
    </row>
    <row r="64" spans="1:28" s="1" customFormat="1" hidden="1">
      <c r="A64" s="10"/>
      <c r="B64" s="2"/>
      <c r="C64" s="2"/>
      <c r="D64" s="2"/>
      <c r="E64" s="2"/>
      <c r="F64" s="2"/>
      <c r="G64" s="2"/>
      <c r="N64" s="2"/>
      <c r="O64" s="2"/>
      <c r="P64" s="2"/>
      <c r="Q64" s="2"/>
      <c r="R64" s="2"/>
      <c r="S64" s="2"/>
    </row>
    <row r="65" spans="1:19" s="1" customFormat="1" hidden="1">
      <c r="A65" s="10"/>
      <c r="B65" s="2"/>
      <c r="C65" s="2"/>
      <c r="D65" s="2"/>
      <c r="E65" s="2"/>
      <c r="F65" s="2"/>
      <c r="G65" s="2"/>
      <c r="N65" s="2"/>
      <c r="O65" s="2"/>
      <c r="P65" s="2"/>
      <c r="Q65" s="2"/>
      <c r="R65" s="2"/>
      <c r="S65" s="2"/>
    </row>
    <row r="66" spans="1:19" s="1" customFormat="1" hidden="1">
      <c r="A66" s="10"/>
      <c r="B66" s="2"/>
      <c r="C66" s="2"/>
      <c r="D66" s="2"/>
      <c r="E66" s="2"/>
      <c r="F66" s="2"/>
      <c r="G66" s="2"/>
      <c r="N66" s="2"/>
      <c r="O66" s="2"/>
      <c r="P66" s="2"/>
      <c r="Q66" s="2"/>
      <c r="R66" s="2"/>
      <c r="S66" s="2"/>
    </row>
    <row r="67" spans="1:19" s="1" customFormat="1" hidden="1">
      <c r="A67" s="10"/>
      <c r="B67" s="2"/>
      <c r="C67" s="2"/>
      <c r="D67" s="2"/>
      <c r="E67" s="2"/>
      <c r="F67" s="2"/>
      <c r="G67" s="2"/>
      <c r="N67" s="2"/>
      <c r="O67" s="2"/>
      <c r="P67" s="2"/>
      <c r="Q67" s="2"/>
      <c r="R67" s="2"/>
      <c r="S67" s="2"/>
    </row>
    <row r="68" spans="1:19" s="1" customFormat="1" hidden="1">
      <c r="A68" s="10"/>
      <c r="B68" s="2"/>
      <c r="C68" s="2"/>
      <c r="D68" s="2"/>
      <c r="E68" s="2"/>
      <c r="F68" s="2"/>
      <c r="G68" s="2"/>
      <c r="N68" s="2"/>
      <c r="O68" s="2"/>
      <c r="P68" s="2"/>
      <c r="Q68" s="2"/>
      <c r="R68" s="2"/>
      <c r="S68" s="2"/>
    </row>
    <row r="69" spans="1:19" s="1" customFormat="1" hidden="1">
      <c r="A69" s="10"/>
      <c r="B69" s="2"/>
      <c r="C69" s="2"/>
      <c r="D69" s="2"/>
      <c r="E69" s="2"/>
      <c r="F69" s="2"/>
      <c r="G69" s="2"/>
      <c r="N69" s="2"/>
      <c r="O69" s="2"/>
      <c r="P69" s="2"/>
      <c r="Q69" s="2"/>
      <c r="R69" s="2"/>
      <c r="S69" s="2"/>
    </row>
    <row r="70" spans="1:19" s="1" customFormat="1" hidden="1">
      <c r="A70" s="10"/>
      <c r="B70" s="2"/>
      <c r="C70" s="2"/>
      <c r="D70" s="2"/>
      <c r="E70" s="2"/>
      <c r="F70" s="2"/>
      <c r="G70" s="2"/>
      <c r="N70" s="2"/>
      <c r="O70" s="2"/>
      <c r="P70" s="2"/>
      <c r="Q70" s="2"/>
      <c r="R70" s="2"/>
      <c r="S70" s="2"/>
    </row>
    <row r="71" spans="1:19" s="1" customFormat="1" hidden="1">
      <c r="A71" s="10"/>
      <c r="B71" s="2"/>
      <c r="C71" s="2"/>
      <c r="D71" s="2"/>
      <c r="E71" s="2"/>
      <c r="F71" s="2"/>
      <c r="G71" s="2"/>
      <c r="N71" s="2"/>
      <c r="O71" s="2"/>
      <c r="P71" s="2"/>
      <c r="Q71" s="2"/>
      <c r="R71" s="2"/>
      <c r="S71" s="2"/>
    </row>
    <row r="72" spans="1:19" s="1" customFormat="1" hidden="1">
      <c r="A72" s="10"/>
      <c r="B72" s="2"/>
      <c r="C72" s="2"/>
      <c r="D72" s="2"/>
      <c r="E72" s="2"/>
      <c r="F72" s="2"/>
      <c r="G72" s="2"/>
      <c r="N72" s="2"/>
      <c r="O72" s="2"/>
      <c r="P72" s="2"/>
      <c r="Q72" s="2"/>
      <c r="R72" s="2"/>
      <c r="S72" s="2"/>
    </row>
    <row r="73" spans="1:19" s="1" customFormat="1" hidden="1">
      <c r="A73" s="10"/>
      <c r="B73" s="2"/>
      <c r="C73" s="2"/>
      <c r="D73" s="2"/>
      <c r="E73" s="2"/>
      <c r="F73" s="2"/>
      <c r="G73" s="2"/>
      <c r="N73" s="2"/>
      <c r="O73" s="2"/>
      <c r="P73" s="2"/>
      <c r="Q73" s="2"/>
      <c r="R73" s="2"/>
      <c r="S73" s="2"/>
    </row>
    <row r="74" spans="1:19" s="1" customFormat="1" hidden="1">
      <c r="A74" s="10"/>
      <c r="B74" s="2"/>
      <c r="C74" s="2"/>
      <c r="D74" s="2"/>
      <c r="E74" s="2"/>
      <c r="F74" s="2"/>
      <c r="G74" s="2"/>
      <c r="N74" s="2"/>
      <c r="O74" s="2"/>
      <c r="P74" s="2"/>
      <c r="Q74" s="2"/>
      <c r="R74" s="2"/>
      <c r="S74" s="2"/>
    </row>
    <row r="75" spans="1:19" s="1" customFormat="1" hidden="1">
      <c r="A75" s="10"/>
      <c r="B75" s="2"/>
      <c r="C75" s="2"/>
      <c r="D75" s="2"/>
      <c r="E75" s="2"/>
      <c r="F75" s="2"/>
      <c r="G75" s="2"/>
      <c r="N75" s="2"/>
      <c r="O75" s="2"/>
      <c r="P75" s="2"/>
      <c r="Q75" s="2"/>
      <c r="R75" s="2"/>
      <c r="S75" s="2"/>
    </row>
    <row r="76" spans="1:19" s="1" customFormat="1" hidden="1">
      <c r="A76" s="10"/>
      <c r="B76" s="2"/>
      <c r="C76" s="2"/>
      <c r="D76" s="2"/>
      <c r="E76" s="2"/>
      <c r="F76" s="2"/>
      <c r="G76" s="2"/>
      <c r="N76" s="2"/>
      <c r="O76" s="2"/>
      <c r="P76" s="2"/>
      <c r="Q76" s="2"/>
      <c r="R76" s="2"/>
      <c r="S76" s="2"/>
    </row>
    <row r="77" spans="1:19" s="1" customFormat="1" hidden="1">
      <c r="A77" s="10"/>
      <c r="B77" s="2"/>
      <c r="C77" s="2"/>
      <c r="D77" s="2"/>
      <c r="E77" s="2"/>
      <c r="F77" s="2"/>
      <c r="G77" s="2"/>
      <c r="N77" s="2"/>
      <c r="O77" s="2"/>
      <c r="P77" s="2"/>
      <c r="Q77" s="2"/>
      <c r="R77" s="2"/>
      <c r="S77" s="2"/>
    </row>
    <row r="78" spans="1:19" s="1" customFormat="1" hidden="1">
      <c r="A78" s="10"/>
      <c r="B78" s="2"/>
      <c r="C78" s="2"/>
      <c r="D78" s="2"/>
      <c r="E78" s="2"/>
      <c r="F78" s="2"/>
      <c r="G78" s="2"/>
      <c r="N78" s="2"/>
      <c r="O78" s="2"/>
      <c r="P78" s="2"/>
      <c r="Q78" s="2"/>
      <c r="R78" s="2"/>
      <c r="S78" s="2"/>
    </row>
    <row r="79" spans="1:19" s="1" customFormat="1" hidden="1">
      <c r="A79" s="10"/>
      <c r="B79" s="2"/>
      <c r="C79" s="2"/>
      <c r="D79" s="2"/>
      <c r="E79" s="2"/>
      <c r="F79" s="2"/>
      <c r="G79" s="2"/>
      <c r="N79" s="2"/>
      <c r="O79" s="2"/>
      <c r="P79" s="2"/>
      <c r="Q79" s="2"/>
      <c r="R79" s="2"/>
      <c r="S79" s="2"/>
    </row>
    <row r="80" spans="1:19" s="1" customFormat="1" hidden="1">
      <c r="A80" s="10"/>
      <c r="B80" s="2"/>
      <c r="C80" s="2"/>
      <c r="D80" s="2"/>
      <c r="E80" s="2"/>
      <c r="F80" s="2"/>
      <c r="G80" s="2"/>
      <c r="N80" s="2"/>
      <c r="O80" s="2"/>
      <c r="P80" s="2"/>
      <c r="Q80" s="2"/>
      <c r="R80" s="2"/>
      <c r="S80" s="2"/>
    </row>
    <row r="81" spans="1:19" s="1" customFormat="1" hidden="1">
      <c r="A81" s="10"/>
      <c r="B81" s="2"/>
      <c r="C81" s="2"/>
      <c r="D81" s="2"/>
      <c r="E81" s="2"/>
      <c r="F81" s="2"/>
      <c r="G81" s="2"/>
      <c r="N81" s="2"/>
      <c r="O81" s="2"/>
      <c r="P81" s="2"/>
      <c r="Q81" s="2"/>
      <c r="R81" s="2"/>
      <c r="S81" s="2"/>
    </row>
    <row r="82" spans="1:19" s="1" customFormat="1" hidden="1">
      <c r="A82" s="10"/>
      <c r="B82" s="2"/>
      <c r="C82" s="2"/>
      <c r="D82" s="2"/>
      <c r="E82" s="2"/>
      <c r="F82" s="2"/>
      <c r="G82" s="2"/>
      <c r="N82" s="2"/>
      <c r="O82" s="2"/>
      <c r="P82" s="2"/>
      <c r="Q82" s="2"/>
      <c r="R82" s="2"/>
      <c r="S82" s="2"/>
    </row>
    <row r="83" spans="1:19" s="1" customFormat="1" hidden="1">
      <c r="A83" s="10"/>
      <c r="B83" s="2"/>
      <c r="C83" s="2"/>
      <c r="D83" s="2"/>
      <c r="E83" s="2"/>
      <c r="F83" s="2"/>
      <c r="G83" s="2"/>
      <c r="N83" s="2"/>
      <c r="O83" s="2"/>
      <c r="P83" s="2"/>
      <c r="Q83" s="2"/>
      <c r="R83" s="2"/>
      <c r="S83" s="2"/>
    </row>
    <row r="84" spans="1:19" s="1" customFormat="1" hidden="1">
      <c r="A84" s="10"/>
      <c r="B84" s="2"/>
      <c r="C84" s="2"/>
      <c r="D84" s="2"/>
      <c r="E84" s="2"/>
      <c r="F84" s="2"/>
      <c r="G84" s="2"/>
      <c r="N84" s="2"/>
      <c r="O84" s="2"/>
      <c r="P84" s="2"/>
      <c r="Q84" s="2"/>
      <c r="R84" s="2"/>
      <c r="S84" s="2"/>
    </row>
    <row r="85" spans="1:19" s="1" customFormat="1" hidden="1">
      <c r="A85" s="10"/>
      <c r="B85" s="2"/>
      <c r="C85" s="2"/>
      <c r="D85" s="2"/>
      <c r="E85" s="2"/>
      <c r="F85" s="2"/>
      <c r="G85" s="2"/>
      <c r="N85" s="2"/>
      <c r="O85" s="2"/>
      <c r="P85" s="2"/>
      <c r="Q85" s="2"/>
      <c r="R85" s="2"/>
      <c r="S85" s="2"/>
    </row>
    <row r="86" spans="1:19" s="1" customFormat="1" hidden="1">
      <c r="A86" s="10"/>
      <c r="B86" s="2"/>
      <c r="C86" s="2"/>
      <c r="D86" s="2"/>
      <c r="E86" s="2"/>
      <c r="F86" s="2"/>
      <c r="G86" s="2"/>
      <c r="N86" s="2"/>
      <c r="O86" s="2"/>
      <c r="P86" s="2"/>
      <c r="Q86" s="2"/>
      <c r="R86" s="2"/>
      <c r="S86" s="2"/>
    </row>
    <row r="87" spans="1:19" s="1" customFormat="1" hidden="1">
      <c r="A87" s="10"/>
      <c r="B87" s="2"/>
      <c r="C87" s="2"/>
      <c r="D87" s="2"/>
      <c r="E87" s="2"/>
      <c r="F87" s="2"/>
      <c r="G87" s="2"/>
      <c r="N87" s="2"/>
      <c r="O87" s="2"/>
      <c r="P87" s="2"/>
      <c r="Q87" s="2"/>
      <c r="R87" s="2"/>
      <c r="S87" s="2"/>
    </row>
    <row r="88" spans="1:19" s="1" customFormat="1" hidden="1">
      <c r="A88" s="10"/>
      <c r="B88" s="2"/>
      <c r="C88" s="2"/>
      <c r="D88" s="2"/>
      <c r="E88" s="2"/>
      <c r="F88" s="2"/>
      <c r="G88" s="2"/>
      <c r="N88" s="2"/>
      <c r="O88" s="2"/>
      <c r="P88" s="2"/>
      <c r="Q88" s="2"/>
      <c r="R88" s="2"/>
      <c r="S88" s="2"/>
    </row>
    <row r="89" spans="1:19" s="1" customFormat="1" hidden="1">
      <c r="A89" s="10"/>
      <c r="B89" s="2"/>
      <c r="C89" s="2"/>
      <c r="D89" s="2"/>
      <c r="E89" s="2"/>
      <c r="F89" s="2"/>
      <c r="G89" s="2"/>
      <c r="N89" s="2"/>
      <c r="O89" s="2"/>
      <c r="P89" s="2"/>
      <c r="Q89" s="2"/>
      <c r="R89" s="2"/>
      <c r="S89" s="2"/>
    </row>
    <row r="90" spans="1:19" s="1" customFormat="1" hidden="1">
      <c r="A90" s="10"/>
      <c r="B90" s="2"/>
      <c r="C90" s="2"/>
      <c r="D90" s="2"/>
      <c r="E90" s="2"/>
      <c r="F90" s="2"/>
      <c r="G90" s="2"/>
      <c r="N90" s="2"/>
      <c r="O90" s="2"/>
      <c r="P90" s="2"/>
      <c r="Q90" s="2"/>
      <c r="R90" s="2"/>
      <c r="S90" s="2"/>
    </row>
    <row r="91" spans="1:19" s="1" customFormat="1" hidden="1">
      <c r="A91" s="10"/>
      <c r="B91" s="2"/>
      <c r="C91" s="2"/>
      <c r="D91" s="2"/>
      <c r="E91" s="2"/>
      <c r="F91" s="2"/>
      <c r="G91" s="2"/>
      <c r="N91" s="2"/>
      <c r="O91" s="2"/>
      <c r="P91" s="2"/>
      <c r="Q91" s="2"/>
      <c r="R91" s="2"/>
      <c r="S91" s="2"/>
    </row>
    <row r="92" spans="1:19" s="1" customFormat="1" hidden="1">
      <c r="A92" s="10"/>
      <c r="B92" s="2"/>
      <c r="C92" s="2"/>
      <c r="D92" s="2"/>
      <c r="E92" s="2"/>
      <c r="F92" s="2"/>
      <c r="G92" s="2"/>
      <c r="N92" s="2"/>
      <c r="O92" s="2"/>
      <c r="P92" s="2"/>
      <c r="Q92" s="2"/>
      <c r="R92" s="2"/>
      <c r="S92" s="2"/>
    </row>
    <row r="93" spans="1:19" s="1" customFormat="1" hidden="1">
      <c r="A93" s="10"/>
      <c r="B93" s="2"/>
      <c r="C93" s="2"/>
      <c r="D93" s="2"/>
      <c r="E93" s="2"/>
      <c r="F93" s="2"/>
      <c r="G93" s="2"/>
      <c r="N93" s="2"/>
      <c r="O93" s="2"/>
      <c r="P93" s="2"/>
      <c r="Q93" s="2"/>
      <c r="R93" s="2"/>
      <c r="S93" s="2"/>
    </row>
    <row r="94" spans="1:19" s="1" customFormat="1" hidden="1">
      <c r="A94" s="10"/>
      <c r="B94" s="2"/>
      <c r="C94" s="2"/>
      <c r="D94" s="2"/>
      <c r="E94" s="2"/>
      <c r="F94" s="2"/>
      <c r="G94" s="2"/>
      <c r="N94" s="2"/>
      <c r="O94" s="2"/>
      <c r="P94" s="2"/>
      <c r="Q94" s="2"/>
      <c r="R94" s="2"/>
      <c r="S94" s="2"/>
    </row>
    <row r="95" spans="1:19" s="1" customFormat="1" hidden="1">
      <c r="A95" s="10"/>
      <c r="B95" s="2"/>
      <c r="C95" s="2"/>
      <c r="D95" s="2"/>
      <c r="E95" s="2"/>
      <c r="F95" s="2"/>
      <c r="G95" s="2"/>
      <c r="N95" s="2"/>
      <c r="O95" s="2"/>
      <c r="P95" s="2"/>
      <c r="Q95" s="2"/>
      <c r="R95" s="2"/>
      <c r="S95" s="2"/>
    </row>
    <row r="96" spans="1:19" s="1" customFormat="1" hidden="1">
      <c r="A96" s="10"/>
      <c r="B96" s="2"/>
      <c r="C96" s="2"/>
      <c r="D96" s="2"/>
      <c r="E96" s="2"/>
      <c r="F96" s="2"/>
      <c r="G96" s="2"/>
      <c r="N96" s="2"/>
      <c r="O96" s="2"/>
      <c r="P96" s="2"/>
      <c r="Q96" s="2"/>
      <c r="R96" s="2"/>
      <c r="S96" s="2"/>
    </row>
    <row r="97" spans="1:19" s="1" customFormat="1" hidden="1">
      <c r="A97" s="10"/>
      <c r="B97" s="2"/>
      <c r="C97" s="2"/>
      <c r="D97" s="2"/>
      <c r="E97" s="2"/>
      <c r="F97" s="2"/>
      <c r="G97" s="2"/>
      <c r="N97" s="2"/>
      <c r="O97" s="2"/>
      <c r="P97" s="2"/>
      <c r="Q97" s="2"/>
      <c r="R97" s="2"/>
      <c r="S97" s="2"/>
    </row>
    <row r="98" spans="1:19" s="1" customFormat="1" hidden="1">
      <c r="A98" s="10"/>
      <c r="B98" s="2"/>
      <c r="C98" s="2"/>
      <c r="D98" s="2"/>
      <c r="E98" s="2"/>
      <c r="F98" s="2"/>
      <c r="G98" s="2"/>
      <c r="N98" s="2"/>
      <c r="O98" s="2"/>
      <c r="P98" s="2"/>
      <c r="Q98" s="2"/>
      <c r="R98" s="2"/>
      <c r="S98" s="2"/>
    </row>
    <row r="99" spans="1:19" s="1" customFormat="1" hidden="1">
      <c r="A99" s="10"/>
      <c r="B99" s="2"/>
      <c r="C99" s="2"/>
      <c r="D99" s="2"/>
      <c r="E99" s="2"/>
      <c r="F99" s="2"/>
      <c r="G99" s="2"/>
      <c r="N99" s="2"/>
      <c r="O99" s="2"/>
      <c r="P99" s="2"/>
      <c r="Q99" s="2"/>
      <c r="R99" s="2"/>
      <c r="S99" s="2"/>
    </row>
    <row r="100" spans="1:19" s="1" customFormat="1" hidden="1">
      <c r="A100" s="10"/>
      <c r="B100" s="2"/>
      <c r="C100" s="2"/>
      <c r="D100" s="2"/>
      <c r="E100" s="2"/>
      <c r="F100" s="2"/>
      <c r="G100" s="2"/>
      <c r="N100" s="2"/>
      <c r="O100" s="2"/>
      <c r="P100" s="2"/>
      <c r="Q100" s="2"/>
      <c r="R100" s="2"/>
      <c r="S100" s="2"/>
    </row>
    <row r="101" spans="1:19" s="1" customFormat="1" hidden="1">
      <c r="A101" s="10"/>
      <c r="B101" s="2"/>
      <c r="C101" s="2"/>
      <c r="D101" s="2"/>
      <c r="E101" s="2"/>
      <c r="F101" s="2"/>
      <c r="G101" s="2"/>
      <c r="N101" s="2"/>
      <c r="O101" s="2"/>
      <c r="P101" s="2"/>
      <c r="Q101" s="2"/>
      <c r="R101" s="2"/>
      <c r="S101" s="2"/>
    </row>
    <row r="102" spans="1:19" s="1" customFormat="1" hidden="1">
      <c r="A102" s="10"/>
      <c r="B102" s="2"/>
      <c r="C102" s="2"/>
      <c r="D102" s="2"/>
      <c r="E102" s="2"/>
      <c r="F102" s="2"/>
      <c r="G102" s="2"/>
      <c r="N102" s="2"/>
      <c r="O102" s="2"/>
      <c r="P102" s="2"/>
      <c r="Q102" s="2"/>
      <c r="R102" s="2"/>
      <c r="S102" s="2"/>
    </row>
    <row r="103" spans="1:19" s="1" customFormat="1" hidden="1">
      <c r="A103" s="10"/>
      <c r="B103" s="2"/>
      <c r="C103" s="2"/>
      <c r="D103" s="2"/>
      <c r="E103" s="2"/>
      <c r="F103" s="2"/>
      <c r="G103" s="2"/>
      <c r="N103" s="2"/>
      <c r="O103" s="2"/>
      <c r="P103" s="2"/>
      <c r="Q103" s="2"/>
      <c r="R103" s="2"/>
      <c r="S103" s="2"/>
    </row>
    <row r="104" spans="1:19" s="1" customFormat="1" hidden="1">
      <c r="A104" s="10"/>
      <c r="B104" s="2"/>
      <c r="C104" s="2"/>
      <c r="D104" s="2"/>
      <c r="E104" s="2"/>
      <c r="F104" s="2"/>
      <c r="G104" s="2"/>
      <c r="N104" s="2"/>
      <c r="O104" s="2"/>
      <c r="P104" s="2"/>
      <c r="Q104" s="2"/>
      <c r="R104" s="2"/>
      <c r="S104" s="2"/>
    </row>
    <row r="105" spans="1:19" s="1" customFormat="1" hidden="1">
      <c r="A105" s="10"/>
      <c r="B105" s="2"/>
      <c r="C105" s="2"/>
      <c r="D105" s="2"/>
      <c r="E105" s="2"/>
      <c r="F105" s="2"/>
      <c r="G105" s="2"/>
      <c r="N105" s="2"/>
      <c r="O105" s="2"/>
      <c r="P105" s="2"/>
      <c r="Q105" s="2"/>
      <c r="R105" s="2"/>
      <c r="S105" s="2"/>
    </row>
    <row r="106" spans="1:19" s="1" customFormat="1" hidden="1">
      <c r="A106" s="10"/>
      <c r="B106" s="2"/>
      <c r="C106" s="2"/>
      <c r="D106" s="2"/>
      <c r="E106" s="2"/>
      <c r="F106" s="2"/>
      <c r="G106" s="2"/>
      <c r="N106" s="2"/>
      <c r="O106" s="2"/>
      <c r="P106" s="2"/>
      <c r="Q106" s="2"/>
      <c r="R106" s="2"/>
      <c r="S106" s="2"/>
    </row>
    <row r="107" spans="1:19" s="1" customFormat="1" hidden="1">
      <c r="A107" s="10"/>
      <c r="B107" s="2"/>
      <c r="C107" s="2"/>
      <c r="D107" s="2"/>
      <c r="E107" s="2"/>
      <c r="F107" s="2"/>
      <c r="G107" s="2"/>
      <c r="N107" s="2"/>
      <c r="O107" s="2"/>
      <c r="P107" s="2"/>
      <c r="Q107" s="2"/>
      <c r="R107" s="2"/>
      <c r="S107" s="2"/>
    </row>
    <row r="108" spans="1:19" s="1" customFormat="1" hidden="1">
      <c r="A108" s="10"/>
      <c r="B108" s="2"/>
      <c r="C108" s="2"/>
      <c r="D108" s="2"/>
      <c r="E108" s="2"/>
      <c r="F108" s="2"/>
      <c r="G108" s="2"/>
      <c r="N108" s="2"/>
      <c r="O108" s="2"/>
      <c r="P108" s="2"/>
      <c r="Q108" s="2"/>
      <c r="R108" s="2"/>
      <c r="S108" s="2"/>
    </row>
    <row r="109" spans="1:19" s="1" customFormat="1" hidden="1">
      <c r="A109" s="10"/>
      <c r="B109" s="2"/>
      <c r="C109" s="2"/>
      <c r="D109" s="2"/>
      <c r="E109" s="2"/>
      <c r="F109" s="2"/>
      <c r="G109" s="2"/>
      <c r="N109" s="2"/>
      <c r="O109" s="2"/>
      <c r="P109" s="2"/>
      <c r="Q109" s="2"/>
      <c r="R109" s="2"/>
      <c r="S109" s="2"/>
    </row>
    <row r="110" spans="1:19" s="1" customFormat="1" hidden="1">
      <c r="A110" s="10"/>
      <c r="B110" s="2"/>
      <c r="C110" s="2"/>
      <c r="D110" s="2"/>
      <c r="E110" s="2"/>
      <c r="F110" s="2"/>
      <c r="G110" s="2"/>
      <c r="N110" s="2"/>
      <c r="O110" s="2"/>
      <c r="P110" s="2"/>
      <c r="Q110" s="2"/>
      <c r="R110" s="2"/>
      <c r="S110" s="2"/>
    </row>
    <row r="111" spans="1:19" s="1" customFormat="1" hidden="1">
      <c r="A111" s="10"/>
      <c r="B111" s="2"/>
      <c r="C111" s="2"/>
      <c r="D111" s="2"/>
      <c r="E111" s="2"/>
      <c r="F111" s="2"/>
      <c r="G111" s="2"/>
      <c r="N111" s="2"/>
      <c r="O111" s="2"/>
      <c r="P111" s="2"/>
      <c r="Q111" s="2"/>
      <c r="R111" s="2"/>
      <c r="S111" s="2"/>
    </row>
    <row r="112" spans="1:19" s="1" customFormat="1" hidden="1">
      <c r="A112" s="10"/>
      <c r="B112" s="2"/>
      <c r="C112" s="7"/>
      <c r="D112" s="7"/>
      <c r="N112" s="2"/>
      <c r="O112" s="2"/>
      <c r="P112" s="2"/>
      <c r="Q112" s="2"/>
      <c r="R112" s="2"/>
      <c r="S112" s="2"/>
    </row>
    <row r="113" spans="1:19" s="1" customFormat="1" hidden="1">
      <c r="A113" s="10"/>
      <c r="B113" s="2"/>
      <c r="C113" s="7"/>
      <c r="D113" s="7"/>
      <c r="N113" s="2"/>
      <c r="O113" s="2"/>
      <c r="P113" s="2"/>
      <c r="Q113" s="2"/>
      <c r="R113" s="2"/>
      <c r="S113" s="2"/>
    </row>
    <row r="114" spans="1:19" s="1" customFormat="1" hidden="1">
      <c r="A114" s="10"/>
      <c r="B114" s="2"/>
      <c r="C114" s="7"/>
      <c r="D114" s="7"/>
      <c r="N114" s="2"/>
      <c r="O114" s="2"/>
      <c r="P114" s="2"/>
      <c r="Q114" s="2"/>
      <c r="R114" s="2"/>
      <c r="S114" s="2"/>
    </row>
    <row r="115" spans="1:19" s="1" customFormat="1" hidden="1">
      <c r="A115" s="10"/>
      <c r="B115" s="2"/>
      <c r="C115" s="7"/>
      <c r="D115" s="7"/>
      <c r="N115" s="2"/>
      <c r="O115" s="2"/>
      <c r="P115" s="2"/>
      <c r="Q115" s="2"/>
      <c r="R115" s="2"/>
      <c r="S115" s="2"/>
    </row>
    <row r="116" spans="1:19" s="1" customFormat="1" hidden="1">
      <c r="A116" s="10"/>
      <c r="B116" s="2"/>
      <c r="C116" s="7"/>
      <c r="D116" s="7"/>
      <c r="N116" s="2"/>
      <c r="O116" s="2"/>
      <c r="P116" s="2"/>
      <c r="Q116" s="2"/>
      <c r="R116" s="2"/>
      <c r="S116" s="2"/>
    </row>
    <row r="117" spans="1:19" s="1" customFormat="1" hidden="1">
      <c r="A117" s="10"/>
      <c r="B117" s="2"/>
      <c r="C117" s="7"/>
      <c r="D117" s="7"/>
      <c r="N117" s="2"/>
      <c r="O117" s="2"/>
      <c r="P117" s="2"/>
      <c r="Q117" s="2"/>
      <c r="R117" s="2"/>
      <c r="S117" s="2"/>
    </row>
    <row r="118" spans="1:19" s="1" customFormat="1" hidden="1">
      <c r="A118" s="10"/>
      <c r="B118" s="2"/>
      <c r="C118" s="7"/>
      <c r="D118" s="7"/>
      <c r="N118" s="2"/>
      <c r="O118" s="2"/>
      <c r="P118" s="2"/>
      <c r="Q118" s="2"/>
      <c r="R118" s="2"/>
      <c r="S118" s="2"/>
    </row>
    <row r="119" spans="1:19" s="1" customFormat="1" hidden="1">
      <c r="A119" s="10"/>
      <c r="B119" s="2"/>
      <c r="C119" s="7"/>
      <c r="D119" s="7"/>
      <c r="N119" s="2"/>
      <c r="O119" s="2"/>
      <c r="P119" s="2"/>
      <c r="Q119" s="2"/>
      <c r="R119" s="2"/>
      <c r="S119" s="2"/>
    </row>
    <row r="120" spans="1:19" s="1" customFormat="1" hidden="1">
      <c r="A120" s="10"/>
      <c r="B120" s="2"/>
      <c r="C120" s="7"/>
      <c r="D120" s="7"/>
      <c r="N120" s="2"/>
      <c r="O120" s="2"/>
      <c r="P120" s="2"/>
      <c r="Q120" s="2"/>
      <c r="R120" s="2"/>
      <c r="S120" s="2"/>
    </row>
    <row r="121" spans="1:19" s="1" customFormat="1" hidden="1">
      <c r="A121" s="10"/>
      <c r="B121" s="2"/>
      <c r="C121" s="7"/>
      <c r="D121" s="7"/>
      <c r="N121" s="2"/>
      <c r="O121" s="2"/>
      <c r="P121" s="2"/>
      <c r="Q121" s="2"/>
      <c r="R121" s="2"/>
      <c r="S121" s="2"/>
    </row>
    <row r="122" spans="1:19" s="1" customFormat="1" hidden="1">
      <c r="A122" s="10"/>
      <c r="B122" s="2"/>
      <c r="C122" s="7"/>
      <c r="D122" s="7"/>
      <c r="N122" s="2"/>
      <c r="O122" s="2"/>
      <c r="P122" s="2"/>
      <c r="Q122" s="2"/>
      <c r="R122" s="2"/>
      <c r="S122" s="2"/>
    </row>
    <row r="123" spans="1:19" s="1" customFormat="1" hidden="1">
      <c r="A123" s="10"/>
      <c r="B123" s="2"/>
      <c r="C123" s="7"/>
      <c r="D123" s="7"/>
      <c r="N123" s="2"/>
      <c r="O123" s="2"/>
      <c r="P123" s="2"/>
      <c r="Q123" s="2"/>
      <c r="R123" s="2"/>
      <c r="S123" s="2"/>
    </row>
    <row r="124" spans="1:19" s="1" customFormat="1" hidden="1">
      <c r="A124" s="10"/>
      <c r="B124" s="2"/>
      <c r="C124" s="7"/>
      <c r="D124" s="7"/>
      <c r="N124" s="2"/>
      <c r="O124" s="2"/>
      <c r="P124" s="2"/>
      <c r="Q124" s="2"/>
      <c r="R124" s="2"/>
      <c r="S124" s="2"/>
    </row>
    <row r="125" spans="1:19" s="1" customFormat="1" hidden="1">
      <c r="A125" s="10"/>
      <c r="B125" s="2"/>
      <c r="C125" s="7"/>
      <c r="D125" s="7"/>
      <c r="N125" s="2"/>
      <c r="O125" s="2"/>
      <c r="P125" s="2"/>
      <c r="Q125" s="2"/>
      <c r="R125" s="2"/>
      <c r="S125" s="2"/>
    </row>
    <row r="126" spans="1:19" s="1" customFormat="1" hidden="1">
      <c r="A126" s="10"/>
      <c r="B126" s="2"/>
      <c r="C126" s="7"/>
      <c r="D126" s="7"/>
      <c r="N126" s="2"/>
      <c r="O126" s="2"/>
      <c r="P126" s="2"/>
      <c r="Q126" s="2"/>
      <c r="R126" s="2"/>
      <c r="S126" s="2"/>
    </row>
    <row r="127" spans="1:19" s="1" customFormat="1" hidden="1">
      <c r="A127" s="10"/>
      <c r="B127" s="2"/>
      <c r="C127" s="7"/>
      <c r="D127" s="7"/>
      <c r="N127" s="2"/>
      <c r="O127" s="2"/>
      <c r="P127" s="2"/>
      <c r="Q127" s="2"/>
      <c r="R127" s="2"/>
      <c r="S127" s="2"/>
    </row>
    <row r="128" spans="1:19" s="1" customFormat="1" hidden="1">
      <c r="A128" s="10"/>
      <c r="B128" s="2"/>
      <c r="C128" s="7"/>
      <c r="D128" s="7"/>
      <c r="N128" s="2"/>
      <c r="O128" s="2"/>
      <c r="P128" s="2"/>
      <c r="Q128" s="2"/>
      <c r="R128" s="2"/>
      <c r="S128" s="2"/>
    </row>
    <row r="129" spans="1:19" s="1" customFormat="1" hidden="1">
      <c r="A129" s="10"/>
      <c r="B129" s="2"/>
      <c r="C129" s="7"/>
      <c r="D129" s="7"/>
      <c r="N129" s="2"/>
      <c r="O129" s="2"/>
      <c r="P129" s="2"/>
      <c r="Q129" s="2"/>
      <c r="R129" s="2"/>
      <c r="S129" s="2"/>
    </row>
    <row r="130" spans="1:19" s="1" customFormat="1" hidden="1">
      <c r="A130" s="10"/>
      <c r="B130" s="2"/>
      <c r="C130" s="7"/>
      <c r="D130" s="7"/>
      <c r="N130" s="2"/>
      <c r="O130" s="2"/>
      <c r="P130" s="2"/>
      <c r="Q130" s="2"/>
      <c r="R130" s="2"/>
      <c r="S130" s="2"/>
    </row>
    <row r="131" spans="1:19" s="1" customFormat="1" hidden="1">
      <c r="A131" s="10"/>
      <c r="B131" s="2"/>
      <c r="C131" s="7"/>
      <c r="D131" s="7"/>
      <c r="N131" s="2"/>
      <c r="O131" s="2"/>
      <c r="P131" s="2"/>
      <c r="Q131" s="2"/>
      <c r="R131" s="2"/>
      <c r="S131" s="2"/>
    </row>
    <row r="132" spans="1:19" s="1" customFormat="1" hidden="1">
      <c r="A132" s="10"/>
      <c r="B132" s="2"/>
      <c r="C132" s="7"/>
      <c r="D132" s="7"/>
      <c r="N132" s="2"/>
      <c r="O132" s="2"/>
      <c r="P132" s="2"/>
      <c r="Q132" s="2"/>
      <c r="R132" s="2"/>
      <c r="S132" s="2"/>
    </row>
    <row r="133" spans="1:19" s="1" customFormat="1" hidden="1">
      <c r="A133" s="10"/>
      <c r="B133" s="2"/>
      <c r="C133" s="7"/>
      <c r="D133" s="7"/>
      <c r="N133" s="2"/>
      <c r="O133" s="2"/>
      <c r="P133" s="2"/>
      <c r="Q133" s="2"/>
      <c r="R133" s="2"/>
      <c r="S133" s="2"/>
    </row>
    <row r="134" spans="1:19" s="1" customFormat="1" hidden="1">
      <c r="A134" s="10"/>
      <c r="B134" s="2"/>
      <c r="C134" s="7"/>
      <c r="D134" s="7"/>
      <c r="N134" s="2"/>
      <c r="O134" s="2"/>
      <c r="P134" s="2"/>
      <c r="Q134" s="2"/>
      <c r="R134" s="2"/>
      <c r="S134" s="2"/>
    </row>
    <row r="135" spans="1:19" s="1" customFormat="1" hidden="1">
      <c r="A135" s="10"/>
      <c r="B135" s="2"/>
      <c r="C135" s="7"/>
      <c r="D135" s="7"/>
      <c r="N135" s="2"/>
      <c r="O135" s="2"/>
      <c r="P135" s="2"/>
      <c r="Q135" s="2"/>
      <c r="R135" s="2"/>
      <c r="S135" s="2"/>
    </row>
    <row r="136" spans="1:19" s="1" customFormat="1" hidden="1">
      <c r="A136" s="10"/>
      <c r="B136" s="2"/>
      <c r="C136" s="7"/>
      <c r="D136" s="7"/>
      <c r="N136" s="2"/>
      <c r="O136" s="2"/>
      <c r="P136" s="2"/>
      <c r="Q136" s="2"/>
      <c r="R136" s="2"/>
      <c r="S136" s="2"/>
    </row>
    <row r="137" spans="1:19" s="1" customFormat="1" hidden="1">
      <c r="A137" s="10"/>
      <c r="B137" s="2"/>
      <c r="C137" s="7"/>
      <c r="D137" s="7"/>
      <c r="N137" s="2"/>
      <c r="O137" s="2"/>
      <c r="P137" s="2"/>
      <c r="Q137" s="2"/>
      <c r="R137" s="2"/>
      <c r="S137" s="2"/>
    </row>
    <row r="138" spans="1:19" s="1" customFormat="1" hidden="1">
      <c r="A138" s="10"/>
      <c r="B138" s="2"/>
      <c r="C138" s="7"/>
      <c r="D138" s="7"/>
      <c r="N138" s="2"/>
      <c r="O138" s="2"/>
      <c r="P138" s="2"/>
      <c r="Q138" s="2"/>
      <c r="R138" s="2"/>
      <c r="S138" s="2"/>
    </row>
    <row r="139" spans="1:19" s="1" customFormat="1" hidden="1">
      <c r="A139" s="10"/>
      <c r="B139" s="2"/>
      <c r="C139" s="7"/>
      <c r="D139" s="7"/>
      <c r="N139" s="2"/>
      <c r="O139" s="2"/>
      <c r="P139" s="2"/>
      <c r="Q139" s="2"/>
      <c r="R139" s="2"/>
      <c r="S139" s="2"/>
    </row>
    <row r="140" spans="1:19" s="1" customFormat="1" hidden="1">
      <c r="A140" s="10"/>
      <c r="B140" s="2"/>
      <c r="C140" s="7"/>
      <c r="D140" s="7"/>
      <c r="N140" s="2"/>
      <c r="O140" s="2"/>
      <c r="P140" s="2"/>
      <c r="Q140" s="2"/>
      <c r="R140" s="2"/>
      <c r="S140" s="2"/>
    </row>
    <row r="141" spans="1:19" s="1" customFormat="1" hidden="1">
      <c r="A141" s="10"/>
      <c r="B141" s="2"/>
      <c r="C141" s="7"/>
      <c r="D141" s="7"/>
      <c r="N141" s="2"/>
      <c r="O141" s="2"/>
      <c r="P141" s="2"/>
      <c r="Q141" s="2"/>
      <c r="R141" s="2"/>
      <c r="S141" s="2"/>
    </row>
    <row r="142" spans="1:19" s="1" customFormat="1" hidden="1">
      <c r="A142" s="10"/>
      <c r="B142" s="2"/>
      <c r="C142" s="7"/>
      <c r="D142" s="7"/>
      <c r="N142" s="2"/>
      <c r="O142" s="2"/>
      <c r="P142" s="2"/>
      <c r="Q142" s="2"/>
      <c r="R142" s="2"/>
      <c r="S142" s="2"/>
    </row>
    <row r="143" spans="1:19" s="1" customFormat="1" hidden="1">
      <c r="A143" s="10"/>
      <c r="B143" s="2"/>
      <c r="C143" s="7"/>
      <c r="D143" s="7"/>
      <c r="N143" s="2"/>
      <c r="O143" s="2"/>
      <c r="P143" s="2"/>
      <c r="Q143" s="2"/>
      <c r="R143" s="2"/>
      <c r="S143" s="2"/>
    </row>
    <row r="144" spans="1:19" s="1" customFormat="1" hidden="1">
      <c r="A144" s="10"/>
      <c r="B144" s="2"/>
      <c r="C144" s="7"/>
      <c r="D144" s="7"/>
      <c r="N144" s="2"/>
      <c r="O144" s="2"/>
      <c r="P144" s="2"/>
      <c r="Q144" s="2"/>
      <c r="R144" s="2"/>
      <c r="S144" s="2"/>
    </row>
    <row r="145" spans="1:19" s="1" customFormat="1" hidden="1">
      <c r="A145" s="10"/>
      <c r="B145" s="2"/>
      <c r="C145" s="7"/>
      <c r="D145" s="7"/>
      <c r="N145" s="2"/>
      <c r="O145" s="2"/>
      <c r="P145" s="2"/>
      <c r="Q145" s="2"/>
      <c r="R145" s="2"/>
      <c r="S145" s="2"/>
    </row>
    <row r="146" spans="1:19" s="1" customFormat="1" hidden="1">
      <c r="A146" s="10"/>
      <c r="B146" s="2"/>
      <c r="C146" s="7"/>
      <c r="D146" s="7"/>
      <c r="N146" s="2"/>
      <c r="O146" s="2"/>
      <c r="P146" s="2"/>
      <c r="Q146" s="2"/>
      <c r="R146" s="2"/>
      <c r="S146" s="2"/>
    </row>
    <row r="147" spans="1:19" s="1" customFormat="1" hidden="1">
      <c r="A147" s="10"/>
      <c r="B147" s="2"/>
      <c r="C147" s="7"/>
      <c r="D147" s="7"/>
      <c r="N147" s="2"/>
      <c r="O147" s="2"/>
      <c r="P147" s="2"/>
      <c r="Q147" s="2"/>
      <c r="R147" s="2"/>
      <c r="S147" s="2"/>
    </row>
    <row r="148" spans="1:19" s="1" customFormat="1" hidden="1">
      <c r="A148" s="10"/>
      <c r="B148" s="2"/>
      <c r="C148" s="7"/>
      <c r="D148" s="7"/>
      <c r="N148" s="2"/>
      <c r="O148" s="2"/>
      <c r="P148" s="2"/>
      <c r="Q148" s="2"/>
      <c r="R148" s="2"/>
      <c r="S148" s="2"/>
    </row>
    <row r="149" spans="1:19" s="1" customFormat="1" hidden="1">
      <c r="A149" s="10"/>
      <c r="B149" s="2"/>
      <c r="C149" s="7"/>
      <c r="D149" s="7"/>
      <c r="N149" s="2"/>
      <c r="O149" s="2"/>
      <c r="P149" s="2"/>
      <c r="Q149" s="2"/>
      <c r="R149" s="2"/>
      <c r="S149" s="2"/>
    </row>
    <row r="150" spans="1:19" s="1" customFormat="1" hidden="1">
      <c r="A150" s="10"/>
      <c r="B150" s="2"/>
      <c r="C150" s="7"/>
      <c r="D150" s="7"/>
      <c r="N150" s="2"/>
      <c r="O150" s="2"/>
      <c r="P150" s="2"/>
      <c r="Q150" s="2"/>
      <c r="R150" s="2"/>
      <c r="S150" s="2"/>
    </row>
    <row r="151" spans="1:19" s="1" customFormat="1" hidden="1">
      <c r="A151" s="10"/>
      <c r="B151" s="2"/>
      <c r="C151" s="7"/>
      <c r="D151" s="7"/>
      <c r="N151" s="2"/>
      <c r="O151" s="2"/>
      <c r="P151" s="2"/>
      <c r="Q151" s="2"/>
      <c r="R151" s="2"/>
      <c r="S151" s="2"/>
    </row>
    <row r="152" spans="1:19" s="1" customFormat="1" hidden="1">
      <c r="A152" s="10"/>
      <c r="B152" s="2"/>
      <c r="C152" s="7"/>
      <c r="D152" s="7"/>
      <c r="N152" s="2"/>
      <c r="O152" s="2"/>
      <c r="P152" s="2"/>
      <c r="Q152" s="2"/>
      <c r="R152" s="2"/>
      <c r="S152" s="2"/>
    </row>
    <row r="153" spans="1:19" s="1" customFormat="1" hidden="1">
      <c r="A153" s="10"/>
      <c r="B153" s="2"/>
      <c r="C153" s="7"/>
      <c r="D153" s="7"/>
      <c r="N153" s="2"/>
      <c r="O153" s="2"/>
      <c r="P153" s="2"/>
      <c r="Q153" s="2"/>
      <c r="R153" s="2"/>
      <c r="S153" s="2"/>
    </row>
    <row r="154" spans="1:19" s="1" customFormat="1" hidden="1">
      <c r="A154" s="10"/>
      <c r="B154" s="2"/>
      <c r="C154" s="7"/>
      <c r="D154" s="7"/>
      <c r="N154" s="2"/>
      <c r="O154" s="2"/>
      <c r="P154" s="2"/>
      <c r="Q154" s="2"/>
      <c r="R154" s="2"/>
      <c r="S154" s="2"/>
    </row>
    <row r="155" spans="1:19" s="1" customFormat="1" hidden="1">
      <c r="A155" s="10"/>
      <c r="B155" s="2"/>
      <c r="C155" s="7"/>
      <c r="D155" s="7"/>
      <c r="N155" s="2"/>
      <c r="O155" s="2"/>
      <c r="P155" s="2"/>
      <c r="Q155" s="2"/>
      <c r="R155" s="2"/>
      <c r="S155" s="2"/>
    </row>
    <row r="156" spans="1:19" s="1" customFormat="1" hidden="1">
      <c r="A156" s="10"/>
      <c r="B156" s="2"/>
      <c r="C156" s="7"/>
      <c r="D156" s="7"/>
      <c r="N156" s="2"/>
      <c r="O156" s="2"/>
      <c r="P156" s="2"/>
      <c r="Q156" s="2"/>
      <c r="R156" s="2"/>
      <c r="S156" s="2"/>
    </row>
    <row r="157" spans="1:19" s="1" customFormat="1" hidden="1">
      <c r="A157" s="10"/>
      <c r="B157" s="2"/>
      <c r="C157" s="7"/>
      <c r="D157" s="7"/>
      <c r="N157" s="2"/>
      <c r="O157" s="2"/>
      <c r="P157" s="2"/>
      <c r="Q157" s="2"/>
      <c r="R157" s="2"/>
      <c r="S157" s="2"/>
    </row>
    <row r="158" spans="1:19" s="1" customFormat="1" hidden="1">
      <c r="A158" s="10"/>
      <c r="B158" s="2"/>
      <c r="C158" s="7"/>
      <c r="D158" s="7"/>
      <c r="N158" s="2"/>
      <c r="O158" s="2"/>
      <c r="P158" s="2"/>
      <c r="Q158" s="2"/>
      <c r="R158" s="2"/>
      <c r="S158" s="2"/>
    </row>
    <row r="159" spans="1:19" s="1" customFormat="1" hidden="1">
      <c r="A159" s="10"/>
      <c r="B159" s="2"/>
      <c r="C159" s="7"/>
      <c r="D159" s="7"/>
      <c r="N159" s="2"/>
      <c r="O159" s="2"/>
      <c r="P159" s="2"/>
      <c r="Q159" s="2"/>
      <c r="R159" s="2"/>
      <c r="S159" s="2"/>
    </row>
    <row r="160" spans="1:19" s="1" customFormat="1" hidden="1">
      <c r="A160" s="10"/>
      <c r="B160" s="2"/>
      <c r="C160" s="7"/>
      <c r="D160" s="7"/>
      <c r="N160" s="2"/>
      <c r="O160" s="2"/>
      <c r="P160" s="2"/>
      <c r="Q160" s="2"/>
      <c r="R160" s="2"/>
      <c r="S160" s="2"/>
    </row>
    <row r="161" spans="1:19" s="1" customFormat="1" hidden="1">
      <c r="A161" s="10"/>
      <c r="B161" s="2"/>
      <c r="C161" s="7"/>
      <c r="D161" s="7"/>
      <c r="N161" s="2"/>
      <c r="O161" s="2"/>
      <c r="P161" s="2"/>
      <c r="Q161" s="2"/>
      <c r="R161" s="2"/>
      <c r="S161" s="2"/>
    </row>
    <row r="162" spans="1:19" s="1" customFormat="1" hidden="1">
      <c r="A162" s="10"/>
      <c r="B162" s="2"/>
      <c r="C162" s="7"/>
      <c r="D162" s="7"/>
      <c r="N162" s="2"/>
      <c r="O162" s="2"/>
      <c r="P162" s="2"/>
      <c r="Q162" s="2"/>
      <c r="R162" s="2"/>
      <c r="S162" s="2"/>
    </row>
    <row r="163" spans="1:19" s="1" customFormat="1" hidden="1">
      <c r="A163" s="10"/>
      <c r="B163" s="2"/>
      <c r="C163" s="7"/>
      <c r="D163" s="7"/>
      <c r="N163" s="2"/>
      <c r="O163" s="2"/>
      <c r="P163" s="2"/>
      <c r="Q163" s="2"/>
      <c r="R163" s="2"/>
      <c r="S163" s="2"/>
    </row>
    <row r="164" spans="1:19" s="1" customFormat="1" hidden="1">
      <c r="A164" s="10"/>
      <c r="B164" s="2"/>
      <c r="C164" s="7"/>
      <c r="D164" s="7"/>
      <c r="N164" s="2"/>
      <c r="O164" s="2"/>
      <c r="P164" s="2"/>
      <c r="Q164" s="2"/>
      <c r="R164" s="2"/>
      <c r="S164" s="2"/>
    </row>
    <row r="165" spans="1:19" s="1" customFormat="1" hidden="1">
      <c r="A165" s="10"/>
      <c r="B165" s="2"/>
      <c r="C165" s="7"/>
      <c r="D165" s="7"/>
      <c r="N165" s="2"/>
      <c r="O165" s="2"/>
      <c r="P165" s="2"/>
      <c r="Q165" s="2"/>
      <c r="R165" s="2"/>
      <c r="S165" s="2"/>
    </row>
    <row r="166" spans="1:19" s="1" customFormat="1" hidden="1">
      <c r="A166" s="10"/>
      <c r="B166" s="2"/>
      <c r="C166" s="7"/>
      <c r="D166" s="7"/>
      <c r="N166" s="2"/>
      <c r="O166" s="2"/>
      <c r="P166" s="2"/>
      <c r="Q166" s="2"/>
      <c r="R166" s="2"/>
      <c r="S166" s="2"/>
    </row>
    <row r="167" spans="1:19" s="1" customFormat="1" hidden="1">
      <c r="A167" s="10"/>
      <c r="B167" s="2"/>
      <c r="C167" s="7"/>
      <c r="D167" s="7"/>
      <c r="N167" s="2"/>
      <c r="O167" s="2"/>
      <c r="P167" s="2"/>
      <c r="Q167" s="2"/>
      <c r="R167" s="2"/>
      <c r="S167" s="2"/>
    </row>
    <row r="168" spans="1:19" s="1" customFormat="1" hidden="1">
      <c r="A168" s="10"/>
      <c r="B168" s="2"/>
      <c r="C168" s="7"/>
      <c r="D168" s="7"/>
      <c r="N168" s="2"/>
      <c r="O168" s="2"/>
      <c r="P168" s="2"/>
      <c r="Q168" s="2"/>
      <c r="R168" s="2"/>
      <c r="S168" s="2"/>
    </row>
    <row r="169" spans="1:19" s="1" customFormat="1" hidden="1">
      <c r="A169" s="10"/>
      <c r="B169" s="2"/>
      <c r="C169" s="7"/>
      <c r="D169" s="7"/>
      <c r="N169" s="2"/>
      <c r="O169" s="2"/>
      <c r="P169" s="2"/>
      <c r="Q169" s="2"/>
      <c r="R169" s="2"/>
      <c r="S169" s="2"/>
    </row>
    <row r="170" spans="1:19" s="1" customFormat="1" hidden="1">
      <c r="A170" s="10"/>
      <c r="B170" s="2"/>
      <c r="C170" s="7"/>
      <c r="D170" s="7"/>
      <c r="N170" s="2"/>
      <c r="O170" s="2"/>
      <c r="P170" s="2"/>
      <c r="Q170" s="2"/>
      <c r="R170" s="2"/>
      <c r="S170" s="2"/>
    </row>
    <row r="171" spans="1:19" s="1" customFormat="1" hidden="1">
      <c r="A171" s="10"/>
      <c r="B171" s="2"/>
      <c r="C171" s="7"/>
      <c r="D171" s="7"/>
      <c r="N171" s="2"/>
      <c r="O171" s="2"/>
      <c r="P171" s="2"/>
      <c r="Q171" s="2"/>
      <c r="R171" s="2"/>
      <c r="S171" s="2"/>
    </row>
    <row r="172" spans="1:19" s="1" customFormat="1" hidden="1">
      <c r="A172" s="10"/>
      <c r="B172" s="2"/>
      <c r="C172" s="7"/>
      <c r="D172" s="7"/>
      <c r="N172" s="2"/>
      <c r="O172" s="2"/>
      <c r="P172" s="2"/>
      <c r="Q172" s="2"/>
      <c r="R172" s="2"/>
      <c r="S172" s="2"/>
    </row>
    <row r="173" spans="1:19" s="1" customFormat="1" hidden="1">
      <c r="A173" s="10"/>
      <c r="B173" s="2"/>
      <c r="C173" s="7"/>
      <c r="D173" s="7"/>
      <c r="N173" s="2"/>
      <c r="O173" s="2"/>
      <c r="P173" s="2"/>
      <c r="Q173" s="2"/>
      <c r="R173" s="2"/>
      <c r="S173" s="2"/>
    </row>
    <row r="174" spans="1:19" s="1" customFormat="1" hidden="1">
      <c r="A174" s="10"/>
      <c r="B174" s="2"/>
      <c r="C174" s="7"/>
      <c r="D174" s="7"/>
      <c r="N174" s="2"/>
      <c r="O174" s="2"/>
      <c r="P174" s="2"/>
      <c r="Q174" s="2"/>
      <c r="R174" s="2"/>
      <c r="S174" s="2"/>
    </row>
    <row r="175" spans="1:19" s="1" customFormat="1" hidden="1">
      <c r="A175" s="10"/>
      <c r="B175" s="2"/>
      <c r="C175" s="7"/>
      <c r="D175" s="7"/>
      <c r="N175" s="2"/>
      <c r="O175" s="2"/>
      <c r="P175" s="2"/>
      <c r="Q175" s="2"/>
      <c r="R175" s="2"/>
      <c r="S175" s="2"/>
    </row>
    <row r="176" spans="1:19" s="1" customFormat="1" hidden="1">
      <c r="A176" s="10"/>
      <c r="B176" s="2"/>
      <c r="C176" s="7"/>
      <c r="D176" s="7"/>
      <c r="N176" s="2"/>
      <c r="O176" s="2"/>
      <c r="P176" s="2"/>
      <c r="Q176" s="2"/>
      <c r="R176" s="2"/>
      <c r="S176" s="2"/>
    </row>
    <row r="177" spans="1:19" s="1" customFormat="1" hidden="1">
      <c r="A177" s="10"/>
      <c r="B177" s="2"/>
      <c r="C177" s="7"/>
      <c r="D177" s="7"/>
      <c r="N177" s="2"/>
      <c r="O177" s="2"/>
      <c r="P177" s="2"/>
      <c r="Q177" s="2"/>
      <c r="R177" s="2"/>
      <c r="S177" s="2"/>
    </row>
    <row r="178" spans="1:19" s="1" customFormat="1" hidden="1">
      <c r="A178" s="10"/>
      <c r="B178" s="2"/>
      <c r="C178" s="7"/>
      <c r="D178" s="7"/>
      <c r="N178" s="2"/>
      <c r="O178" s="2"/>
      <c r="P178" s="2"/>
      <c r="Q178" s="2"/>
      <c r="R178" s="2"/>
      <c r="S178" s="2"/>
    </row>
    <row r="179" spans="1:19" s="1" customFormat="1" hidden="1">
      <c r="A179" s="10"/>
      <c r="B179" s="2"/>
      <c r="C179" s="7"/>
      <c r="D179" s="7"/>
      <c r="N179" s="2"/>
      <c r="O179" s="2"/>
      <c r="P179" s="2"/>
      <c r="Q179" s="2"/>
      <c r="R179" s="2"/>
      <c r="S179" s="2"/>
    </row>
    <row r="180" spans="1:19" s="1" customFormat="1" hidden="1">
      <c r="A180" s="10"/>
      <c r="B180" s="2"/>
      <c r="C180" s="7"/>
      <c r="D180" s="7"/>
      <c r="N180" s="2"/>
      <c r="O180" s="2"/>
      <c r="P180" s="2"/>
      <c r="Q180" s="2"/>
      <c r="R180" s="2"/>
      <c r="S180" s="2"/>
    </row>
    <row r="181" spans="1:19" s="1" customFormat="1" hidden="1">
      <c r="A181" s="10"/>
      <c r="B181" s="2"/>
      <c r="C181" s="7"/>
      <c r="D181" s="7"/>
      <c r="N181" s="2"/>
      <c r="O181" s="2"/>
      <c r="P181" s="2"/>
      <c r="Q181" s="2"/>
      <c r="R181" s="2"/>
      <c r="S181" s="2"/>
    </row>
    <row r="182" spans="1:19" s="1" customFormat="1" hidden="1">
      <c r="A182" s="10"/>
      <c r="B182" s="2"/>
      <c r="C182" s="7"/>
      <c r="D182" s="7"/>
      <c r="N182" s="2"/>
      <c r="O182" s="2"/>
      <c r="P182" s="2"/>
      <c r="Q182" s="2"/>
      <c r="R182" s="2"/>
      <c r="S182" s="2"/>
    </row>
    <row r="183" spans="1:19" s="1" customFormat="1" hidden="1">
      <c r="A183" s="10"/>
      <c r="B183" s="2"/>
      <c r="C183" s="7"/>
      <c r="D183" s="7"/>
      <c r="N183" s="2"/>
      <c r="O183" s="2"/>
      <c r="P183" s="2"/>
      <c r="Q183" s="2"/>
      <c r="R183" s="2"/>
      <c r="S183" s="2"/>
    </row>
    <row r="184" spans="1:19" s="1" customFormat="1" hidden="1">
      <c r="A184" s="10"/>
      <c r="B184" s="2"/>
      <c r="C184" s="7"/>
      <c r="D184" s="7"/>
      <c r="N184" s="2"/>
      <c r="O184" s="2"/>
      <c r="P184" s="2"/>
      <c r="Q184" s="2"/>
      <c r="R184" s="2"/>
      <c r="S184" s="2"/>
    </row>
    <row r="185" spans="1:19" s="1" customFormat="1" hidden="1">
      <c r="A185" s="10"/>
      <c r="B185" s="2"/>
      <c r="C185" s="7"/>
      <c r="D185" s="7"/>
      <c r="N185" s="2"/>
      <c r="O185" s="2"/>
      <c r="P185" s="2"/>
      <c r="Q185" s="2"/>
      <c r="R185" s="2"/>
      <c r="S185" s="2"/>
    </row>
    <row r="186" spans="1:19" s="1" customFormat="1" hidden="1">
      <c r="A186" s="10"/>
      <c r="B186" s="2"/>
      <c r="C186" s="7"/>
      <c r="D186" s="7"/>
      <c r="N186" s="2"/>
      <c r="O186" s="2"/>
      <c r="P186" s="2"/>
      <c r="Q186" s="2"/>
      <c r="R186" s="2"/>
      <c r="S186" s="2"/>
    </row>
    <row r="187" spans="1:19" s="1" customFormat="1" hidden="1">
      <c r="A187" s="10"/>
      <c r="B187" s="2"/>
      <c r="C187" s="7"/>
      <c r="D187" s="7"/>
      <c r="N187" s="2"/>
      <c r="O187" s="2"/>
      <c r="P187" s="2"/>
      <c r="Q187" s="2"/>
      <c r="R187" s="2"/>
      <c r="S187" s="2"/>
    </row>
    <row r="188" spans="1:19" s="1" customFormat="1" hidden="1">
      <c r="A188" s="10"/>
      <c r="B188" s="2"/>
      <c r="C188" s="7"/>
      <c r="D188" s="7"/>
      <c r="N188" s="2"/>
      <c r="O188" s="2"/>
      <c r="P188" s="2"/>
      <c r="Q188" s="2"/>
      <c r="R188" s="2"/>
      <c r="S188" s="2"/>
    </row>
    <row r="189" spans="1:19" s="1" customFormat="1" hidden="1">
      <c r="A189" s="10"/>
      <c r="B189" s="2"/>
      <c r="C189" s="7"/>
      <c r="D189" s="7"/>
      <c r="N189" s="2"/>
      <c r="O189" s="2"/>
      <c r="P189" s="2"/>
      <c r="Q189" s="2"/>
      <c r="R189" s="2"/>
      <c r="S189" s="2"/>
    </row>
    <row r="190" spans="1:19" s="1" customFormat="1" hidden="1">
      <c r="A190" s="10"/>
      <c r="B190" s="2"/>
      <c r="C190" s="7"/>
      <c r="D190" s="7"/>
      <c r="N190" s="2"/>
      <c r="O190" s="2"/>
      <c r="P190" s="2"/>
      <c r="Q190" s="2"/>
      <c r="R190" s="2"/>
      <c r="S190" s="2"/>
    </row>
    <row r="191" spans="1:19" s="1" customFormat="1" hidden="1">
      <c r="A191" s="10"/>
      <c r="B191" s="2"/>
      <c r="C191" s="7"/>
      <c r="D191" s="7"/>
      <c r="N191" s="2"/>
      <c r="O191" s="2"/>
      <c r="P191" s="2"/>
      <c r="Q191" s="2"/>
      <c r="R191" s="2"/>
      <c r="S191" s="2"/>
    </row>
    <row r="192" spans="1:19" s="1" customFormat="1" hidden="1">
      <c r="A192" s="10"/>
      <c r="B192" s="2"/>
      <c r="C192" s="7"/>
      <c r="D192" s="7"/>
      <c r="N192" s="2"/>
      <c r="O192" s="2"/>
      <c r="P192" s="2"/>
      <c r="Q192" s="2"/>
      <c r="R192" s="2"/>
      <c r="S192" s="2"/>
    </row>
    <row r="193" spans="1:19" s="1" customFormat="1" hidden="1">
      <c r="A193" s="10"/>
      <c r="B193" s="2"/>
      <c r="C193" s="7"/>
      <c r="D193" s="7"/>
      <c r="N193" s="2"/>
      <c r="O193" s="2"/>
      <c r="P193" s="2"/>
      <c r="Q193" s="2"/>
      <c r="R193" s="2"/>
      <c r="S193" s="2"/>
    </row>
    <row r="194" spans="1:19" s="1" customFormat="1" hidden="1">
      <c r="A194" s="10"/>
      <c r="B194" s="2"/>
      <c r="C194" s="7"/>
      <c r="D194" s="7"/>
      <c r="N194" s="2"/>
      <c r="O194" s="2"/>
      <c r="P194" s="2"/>
      <c r="Q194" s="2"/>
      <c r="R194" s="2"/>
      <c r="S194" s="2"/>
    </row>
    <row r="195" spans="1:19" s="1" customFormat="1" hidden="1">
      <c r="A195" s="10"/>
      <c r="B195" s="2"/>
      <c r="C195" s="7"/>
      <c r="D195" s="7"/>
      <c r="N195" s="2"/>
      <c r="O195" s="2"/>
      <c r="P195" s="2"/>
      <c r="Q195" s="2"/>
      <c r="R195" s="2"/>
      <c r="S195" s="2"/>
    </row>
    <row r="196" spans="1:19" s="1" customFormat="1" hidden="1">
      <c r="A196" s="10"/>
      <c r="B196" s="2"/>
      <c r="C196" s="7"/>
      <c r="D196" s="7"/>
      <c r="N196" s="2"/>
      <c r="O196" s="2"/>
      <c r="P196" s="2"/>
      <c r="Q196" s="2"/>
      <c r="R196" s="2"/>
      <c r="S196" s="2"/>
    </row>
    <row r="197" spans="1:19" s="1" customFormat="1" hidden="1">
      <c r="A197" s="10"/>
      <c r="B197" s="2"/>
      <c r="C197" s="7"/>
      <c r="D197" s="7"/>
      <c r="N197" s="2"/>
      <c r="O197" s="2"/>
      <c r="P197" s="2"/>
      <c r="Q197" s="2"/>
      <c r="R197" s="2"/>
      <c r="S197" s="2"/>
    </row>
    <row r="198" spans="1:19" s="1" customFormat="1" hidden="1">
      <c r="A198" s="10"/>
      <c r="B198" s="2"/>
      <c r="C198" s="7"/>
      <c r="D198" s="7"/>
      <c r="N198" s="2"/>
      <c r="O198" s="2"/>
      <c r="P198" s="2"/>
      <c r="Q198" s="2"/>
      <c r="R198" s="2"/>
      <c r="S198" s="2"/>
    </row>
    <row r="199" spans="1:19" s="1" customFormat="1" hidden="1">
      <c r="A199" s="10"/>
      <c r="B199" s="2"/>
      <c r="C199" s="7"/>
      <c r="D199" s="7"/>
      <c r="N199" s="2"/>
      <c r="O199" s="2"/>
      <c r="P199" s="2"/>
      <c r="Q199" s="2"/>
      <c r="R199" s="2"/>
      <c r="S199" s="2"/>
    </row>
    <row r="200" spans="1:19" s="1" customFormat="1" hidden="1">
      <c r="A200" s="10"/>
      <c r="B200" s="2"/>
      <c r="C200" s="7"/>
      <c r="D200" s="7"/>
      <c r="N200" s="2"/>
      <c r="O200" s="2"/>
      <c r="P200" s="2"/>
      <c r="Q200" s="2"/>
      <c r="R200" s="2"/>
      <c r="S200" s="2"/>
    </row>
    <row r="201" spans="1:19" s="1" customFormat="1" hidden="1">
      <c r="A201" s="10"/>
      <c r="B201" s="2"/>
      <c r="C201" s="7"/>
      <c r="D201" s="7"/>
      <c r="N201" s="2"/>
      <c r="O201" s="2"/>
      <c r="P201" s="2"/>
      <c r="Q201" s="2"/>
      <c r="R201" s="2"/>
      <c r="S201" s="2"/>
    </row>
    <row r="202" spans="1:19" s="1" customFormat="1" hidden="1">
      <c r="A202" s="10"/>
      <c r="B202" s="2"/>
      <c r="C202" s="7"/>
      <c r="D202" s="7"/>
      <c r="N202" s="2"/>
      <c r="O202" s="2"/>
      <c r="P202" s="2"/>
      <c r="Q202" s="2"/>
      <c r="R202" s="2"/>
      <c r="S202" s="2"/>
    </row>
    <row r="203" spans="1:19" s="1" customFormat="1" hidden="1">
      <c r="A203" s="10"/>
      <c r="B203" s="2"/>
      <c r="C203" s="7"/>
      <c r="D203" s="7"/>
      <c r="N203" s="2"/>
      <c r="O203" s="2"/>
      <c r="P203" s="2"/>
      <c r="Q203" s="2"/>
      <c r="R203" s="2"/>
      <c r="S203" s="2"/>
    </row>
    <row r="204" spans="1:19" s="1" customFormat="1" hidden="1">
      <c r="A204" s="10"/>
      <c r="B204" s="2"/>
      <c r="C204" s="7"/>
      <c r="D204" s="7"/>
      <c r="N204" s="2"/>
      <c r="O204" s="2"/>
      <c r="P204" s="2"/>
      <c r="Q204" s="2"/>
      <c r="R204" s="2"/>
      <c r="S204" s="2"/>
    </row>
    <row r="205" spans="1:19" s="1" customFormat="1" hidden="1">
      <c r="A205" s="10"/>
      <c r="B205" s="2"/>
      <c r="C205" s="7"/>
      <c r="D205" s="7"/>
      <c r="N205" s="2"/>
      <c r="O205" s="2"/>
      <c r="P205" s="2"/>
      <c r="Q205" s="2"/>
      <c r="R205" s="2"/>
      <c r="S205" s="2"/>
    </row>
    <row r="206" spans="1:19" s="1" customFormat="1" hidden="1">
      <c r="A206" s="10"/>
      <c r="B206" s="2"/>
      <c r="C206" s="7"/>
      <c r="D206" s="7"/>
      <c r="N206" s="2"/>
      <c r="O206" s="2"/>
      <c r="P206" s="2"/>
      <c r="Q206" s="2"/>
      <c r="R206" s="2"/>
      <c r="S206" s="2"/>
    </row>
    <row r="207" spans="1:19" s="1" customFormat="1" hidden="1">
      <c r="A207" s="10"/>
      <c r="B207" s="2"/>
      <c r="C207" s="7"/>
      <c r="D207" s="7"/>
      <c r="N207" s="2"/>
      <c r="O207" s="2"/>
      <c r="P207" s="2"/>
      <c r="Q207" s="2"/>
      <c r="R207" s="2"/>
      <c r="S207" s="2"/>
    </row>
    <row r="208" spans="1:19" s="1" customFormat="1" hidden="1">
      <c r="A208" s="10"/>
      <c r="B208" s="2"/>
      <c r="C208" s="7"/>
      <c r="D208" s="7"/>
      <c r="N208" s="2"/>
      <c r="O208" s="2"/>
      <c r="P208" s="2"/>
      <c r="Q208" s="2"/>
      <c r="R208" s="2"/>
      <c r="S208" s="2"/>
    </row>
    <row r="209" spans="1:19" s="1" customFormat="1" hidden="1">
      <c r="A209" s="10"/>
      <c r="B209" s="2"/>
      <c r="C209" s="7"/>
      <c r="D209" s="7"/>
      <c r="N209" s="2"/>
      <c r="O209" s="2"/>
      <c r="P209" s="2"/>
      <c r="Q209" s="2"/>
      <c r="R209" s="2"/>
      <c r="S209" s="2"/>
    </row>
    <row r="210" spans="1:19" s="1" customFormat="1" hidden="1">
      <c r="A210" s="10"/>
      <c r="B210" s="2"/>
      <c r="C210" s="7"/>
      <c r="D210" s="7"/>
      <c r="N210" s="2"/>
      <c r="O210" s="2"/>
      <c r="P210" s="2"/>
      <c r="Q210" s="2"/>
      <c r="R210" s="2"/>
      <c r="S210" s="2"/>
    </row>
    <row r="211" spans="1:19" s="1" customFormat="1" hidden="1">
      <c r="A211" s="10"/>
      <c r="B211" s="2"/>
      <c r="C211" s="7"/>
      <c r="D211" s="7"/>
      <c r="N211" s="2"/>
      <c r="O211" s="2"/>
      <c r="P211" s="2"/>
      <c r="Q211" s="2"/>
      <c r="R211" s="2"/>
      <c r="S211" s="2"/>
    </row>
    <row r="212" spans="1:19" s="1" customFormat="1" hidden="1">
      <c r="A212" s="10"/>
      <c r="B212" s="2"/>
      <c r="C212" s="7"/>
      <c r="D212" s="7"/>
      <c r="N212" s="2"/>
      <c r="O212" s="2"/>
      <c r="P212" s="2"/>
      <c r="Q212" s="2"/>
      <c r="R212" s="2"/>
      <c r="S212" s="2"/>
    </row>
    <row r="213" spans="1:19" s="1" customFormat="1" hidden="1">
      <c r="A213" s="10"/>
      <c r="B213" s="2"/>
      <c r="C213" s="7"/>
      <c r="D213" s="7"/>
      <c r="N213" s="2"/>
      <c r="O213" s="2"/>
      <c r="P213" s="2"/>
      <c r="Q213" s="2"/>
      <c r="R213" s="2"/>
      <c r="S213" s="2"/>
    </row>
    <row r="214" spans="1:19" s="1" customFormat="1" hidden="1">
      <c r="A214" s="10"/>
      <c r="B214" s="2"/>
      <c r="C214" s="7"/>
      <c r="D214" s="7"/>
      <c r="N214" s="2"/>
      <c r="O214" s="2"/>
      <c r="P214" s="2"/>
      <c r="Q214" s="2"/>
      <c r="R214" s="2"/>
      <c r="S214" s="2"/>
    </row>
    <row r="215" spans="1:19" s="1" customFormat="1" hidden="1">
      <c r="A215" s="10"/>
      <c r="B215" s="2"/>
      <c r="C215" s="7"/>
      <c r="D215" s="7"/>
      <c r="N215" s="2"/>
      <c r="O215" s="2"/>
      <c r="P215" s="2"/>
      <c r="Q215" s="2"/>
      <c r="R215" s="2"/>
      <c r="S215" s="2"/>
    </row>
    <row r="216" spans="1:19" s="1" customFormat="1" hidden="1">
      <c r="A216" s="10"/>
      <c r="B216" s="2"/>
      <c r="C216" s="7"/>
      <c r="D216" s="7"/>
      <c r="N216" s="2"/>
      <c r="O216" s="2"/>
      <c r="P216" s="2"/>
      <c r="Q216" s="2"/>
      <c r="R216" s="2"/>
      <c r="S216" s="2"/>
    </row>
    <row r="217" spans="1:19" s="1" customFormat="1" hidden="1">
      <c r="A217" s="10"/>
      <c r="B217" s="2"/>
      <c r="C217" s="7"/>
      <c r="D217" s="7"/>
      <c r="N217" s="2"/>
      <c r="O217" s="2"/>
      <c r="P217" s="2"/>
      <c r="Q217" s="2"/>
      <c r="R217" s="2"/>
      <c r="S217" s="2"/>
    </row>
    <row r="218" spans="1:19" s="1" customFormat="1" hidden="1">
      <c r="A218" s="10"/>
      <c r="B218" s="2"/>
      <c r="C218" s="7"/>
      <c r="D218" s="7"/>
      <c r="N218" s="2"/>
      <c r="O218" s="2"/>
      <c r="P218" s="2"/>
      <c r="Q218" s="2"/>
      <c r="R218" s="2"/>
      <c r="S218" s="2"/>
    </row>
    <row r="219" spans="1:19" s="1" customFormat="1" hidden="1">
      <c r="A219" s="10"/>
      <c r="B219" s="2"/>
      <c r="C219" s="7"/>
      <c r="D219" s="7"/>
      <c r="N219" s="2"/>
      <c r="O219" s="2"/>
      <c r="P219" s="2"/>
      <c r="Q219" s="2"/>
      <c r="R219" s="2"/>
      <c r="S219" s="2"/>
    </row>
    <row r="220" spans="1:19" s="1" customFormat="1" hidden="1">
      <c r="A220" s="10"/>
      <c r="B220" s="2"/>
      <c r="C220" s="7"/>
      <c r="D220" s="7"/>
      <c r="N220" s="2"/>
      <c r="O220" s="2"/>
      <c r="P220" s="2"/>
      <c r="Q220" s="2"/>
      <c r="R220" s="2"/>
      <c r="S220" s="2"/>
    </row>
    <row r="221" spans="1:19" s="1" customFormat="1" hidden="1">
      <c r="A221" s="10"/>
      <c r="B221" s="2"/>
      <c r="C221" s="7"/>
      <c r="D221" s="7"/>
      <c r="N221" s="2"/>
      <c r="O221" s="2"/>
      <c r="P221" s="2"/>
      <c r="Q221" s="2"/>
      <c r="R221" s="2"/>
      <c r="S221" s="2"/>
    </row>
    <row r="222" spans="1:19" s="1" customFormat="1" hidden="1">
      <c r="A222" s="10"/>
      <c r="B222" s="2"/>
      <c r="C222" s="7"/>
      <c r="D222" s="7"/>
      <c r="N222" s="2"/>
      <c r="O222" s="2"/>
      <c r="P222" s="2"/>
      <c r="Q222" s="2"/>
      <c r="R222" s="2"/>
      <c r="S222" s="2"/>
    </row>
    <row r="223" spans="1:19" s="1" customFormat="1" hidden="1">
      <c r="A223" s="10"/>
      <c r="B223" s="2"/>
      <c r="C223" s="7"/>
      <c r="D223" s="7"/>
      <c r="N223" s="2"/>
      <c r="O223" s="2"/>
      <c r="P223" s="2"/>
      <c r="Q223" s="2"/>
      <c r="R223" s="2"/>
      <c r="S223" s="2"/>
    </row>
    <row r="224" spans="1:19" s="1" customFormat="1" hidden="1">
      <c r="A224" s="10"/>
      <c r="B224" s="2"/>
      <c r="C224" s="7"/>
      <c r="D224" s="7"/>
      <c r="N224" s="2"/>
      <c r="O224" s="2"/>
      <c r="P224" s="2"/>
      <c r="Q224" s="2"/>
      <c r="R224" s="2"/>
      <c r="S224" s="2"/>
    </row>
    <row r="225" spans="1:19" s="1" customFormat="1" hidden="1">
      <c r="A225" s="10"/>
      <c r="B225" s="2"/>
      <c r="C225" s="7"/>
      <c r="D225" s="7"/>
      <c r="N225" s="2"/>
      <c r="O225" s="2"/>
      <c r="P225" s="2"/>
      <c r="Q225" s="2"/>
      <c r="R225" s="2"/>
      <c r="S225" s="2"/>
    </row>
    <row r="226" spans="1:19" s="1" customFormat="1" hidden="1">
      <c r="A226" s="10"/>
      <c r="B226" s="2"/>
      <c r="C226" s="7"/>
      <c r="D226" s="7"/>
      <c r="N226" s="2"/>
      <c r="O226" s="2"/>
      <c r="P226" s="2"/>
      <c r="Q226" s="2"/>
      <c r="R226" s="2"/>
      <c r="S226" s="2"/>
    </row>
    <row r="227" spans="1:19" s="1" customFormat="1" hidden="1">
      <c r="A227" s="10"/>
      <c r="B227" s="2"/>
      <c r="C227" s="7"/>
      <c r="D227" s="7"/>
      <c r="N227" s="2"/>
      <c r="O227" s="2"/>
      <c r="P227" s="2"/>
      <c r="Q227" s="2"/>
      <c r="R227" s="2"/>
      <c r="S227" s="2"/>
    </row>
    <row r="228" spans="1:19" s="1" customFormat="1" hidden="1">
      <c r="A228" s="10"/>
      <c r="B228" s="2"/>
      <c r="C228" s="7"/>
      <c r="D228" s="7"/>
      <c r="N228" s="2"/>
      <c r="O228" s="2"/>
      <c r="P228" s="2"/>
      <c r="Q228" s="2"/>
      <c r="R228" s="2"/>
      <c r="S228" s="2"/>
    </row>
    <row r="229" spans="1:19" s="1" customFormat="1" hidden="1">
      <c r="A229" s="10"/>
      <c r="B229" s="2"/>
      <c r="C229" s="7"/>
      <c r="D229" s="7"/>
      <c r="N229" s="2"/>
      <c r="O229" s="2"/>
      <c r="P229" s="2"/>
      <c r="Q229" s="2"/>
      <c r="R229" s="2"/>
      <c r="S229" s="2"/>
    </row>
    <row r="230" spans="1:19" s="1" customFormat="1" hidden="1">
      <c r="A230" s="10"/>
      <c r="B230" s="2"/>
      <c r="C230" s="7"/>
      <c r="D230" s="7"/>
      <c r="N230" s="2"/>
      <c r="O230" s="2"/>
      <c r="P230" s="2"/>
      <c r="Q230" s="2"/>
      <c r="R230" s="2"/>
      <c r="S230" s="2"/>
    </row>
    <row r="231" spans="1:19" s="1" customFormat="1" hidden="1">
      <c r="A231" s="10"/>
      <c r="B231" s="2"/>
      <c r="C231" s="7"/>
      <c r="D231" s="7"/>
      <c r="N231" s="2"/>
      <c r="O231" s="2"/>
      <c r="P231" s="2"/>
      <c r="Q231" s="2"/>
      <c r="R231" s="2"/>
      <c r="S231" s="2"/>
    </row>
    <row r="232" spans="1:19" s="1" customFormat="1" hidden="1">
      <c r="A232" s="10"/>
      <c r="B232" s="2"/>
      <c r="C232" s="7"/>
      <c r="D232" s="7"/>
      <c r="N232" s="2"/>
      <c r="O232" s="2"/>
      <c r="P232" s="2"/>
      <c r="Q232" s="2"/>
      <c r="R232" s="2"/>
      <c r="S232" s="2"/>
    </row>
    <row r="233" spans="1:19" s="1" customFormat="1" hidden="1">
      <c r="A233" s="10"/>
      <c r="B233" s="2"/>
      <c r="C233" s="7"/>
      <c r="D233" s="7"/>
      <c r="N233" s="2"/>
      <c r="O233" s="2"/>
      <c r="P233" s="2"/>
      <c r="Q233" s="2"/>
      <c r="R233" s="2"/>
      <c r="S233" s="2"/>
    </row>
    <row r="234" spans="1:19" s="1" customFormat="1" hidden="1">
      <c r="A234" s="10"/>
      <c r="B234" s="2"/>
      <c r="C234" s="7"/>
      <c r="D234" s="7"/>
      <c r="N234" s="2"/>
      <c r="O234" s="2"/>
      <c r="P234" s="2"/>
      <c r="Q234" s="2"/>
      <c r="R234" s="2"/>
      <c r="S234" s="2"/>
    </row>
    <row r="235" spans="1:19" s="1" customFormat="1" hidden="1">
      <c r="A235" s="10"/>
      <c r="B235" s="2"/>
      <c r="C235" s="7"/>
      <c r="D235" s="7"/>
      <c r="N235" s="2"/>
      <c r="O235" s="2"/>
      <c r="P235" s="2"/>
      <c r="Q235" s="2"/>
      <c r="R235" s="2"/>
      <c r="S235" s="2"/>
    </row>
    <row r="236" spans="1:19" s="1" customFormat="1" hidden="1">
      <c r="A236" s="10"/>
      <c r="B236" s="2"/>
      <c r="C236" s="7"/>
      <c r="D236" s="7"/>
      <c r="N236" s="2"/>
      <c r="O236" s="2"/>
      <c r="P236" s="2"/>
      <c r="Q236" s="2"/>
      <c r="R236" s="2"/>
      <c r="S236" s="2"/>
    </row>
    <row r="237" spans="1:19" s="1" customFormat="1" hidden="1">
      <c r="A237" s="10"/>
      <c r="B237" s="2"/>
      <c r="C237" s="7"/>
      <c r="D237" s="7"/>
      <c r="N237" s="2"/>
      <c r="O237" s="2"/>
      <c r="P237" s="2"/>
      <c r="Q237" s="2"/>
      <c r="R237" s="2"/>
      <c r="S237" s="2"/>
    </row>
    <row r="238" spans="1:19" s="1" customFormat="1" hidden="1">
      <c r="A238" s="10"/>
      <c r="B238" s="2"/>
      <c r="C238" s="7"/>
      <c r="D238" s="7"/>
      <c r="N238" s="2"/>
      <c r="O238" s="2"/>
      <c r="P238" s="2"/>
      <c r="Q238" s="2"/>
      <c r="R238" s="2"/>
      <c r="S238" s="2"/>
    </row>
    <row r="239" spans="1:19" s="1" customFormat="1" hidden="1">
      <c r="A239" s="10"/>
      <c r="B239" s="2"/>
      <c r="C239" s="7"/>
      <c r="D239" s="7"/>
      <c r="N239" s="2"/>
      <c r="O239" s="2"/>
      <c r="P239" s="2"/>
      <c r="Q239" s="2"/>
      <c r="R239" s="2"/>
      <c r="S239" s="2"/>
    </row>
    <row r="240" spans="1:19" s="1" customFormat="1" hidden="1">
      <c r="A240" s="10"/>
      <c r="B240" s="2"/>
      <c r="C240" s="7"/>
      <c r="D240" s="7"/>
      <c r="N240" s="2"/>
      <c r="O240" s="2"/>
      <c r="P240" s="2"/>
      <c r="Q240" s="2"/>
      <c r="R240" s="2"/>
      <c r="S240" s="2"/>
    </row>
    <row r="241" spans="1:19" s="1" customFormat="1" hidden="1">
      <c r="A241" s="10"/>
      <c r="B241" s="2"/>
      <c r="C241" s="7"/>
      <c r="D241" s="7"/>
      <c r="N241" s="2"/>
      <c r="O241" s="2"/>
      <c r="P241" s="2"/>
      <c r="Q241" s="2"/>
      <c r="R241" s="2"/>
      <c r="S241" s="2"/>
    </row>
    <row r="242" spans="1:19" s="1" customFormat="1" hidden="1">
      <c r="A242" s="10"/>
      <c r="B242" s="2"/>
      <c r="C242" s="7"/>
      <c r="D242" s="7"/>
      <c r="N242" s="2"/>
      <c r="O242" s="2"/>
      <c r="P242" s="2"/>
      <c r="Q242" s="2"/>
      <c r="R242" s="2"/>
      <c r="S242" s="2"/>
    </row>
    <row r="243" spans="1:19" s="1" customFormat="1" hidden="1">
      <c r="A243" s="10"/>
      <c r="B243" s="2"/>
      <c r="C243" s="7"/>
      <c r="D243" s="7"/>
      <c r="N243" s="2"/>
      <c r="O243" s="2"/>
      <c r="P243" s="2"/>
      <c r="Q243" s="2"/>
      <c r="R243" s="2"/>
      <c r="S243" s="2"/>
    </row>
    <row r="244" spans="1:19" s="1" customFormat="1" hidden="1">
      <c r="A244" s="10"/>
      <c r="B244" s="2"/>
      <c r="C244" s="7"/>
      <c r="D244" s="7"/>
      <c r="N244" s="2"/>
      <c r="O244" s="2"/>
      <c r="P244" s="2"/>
      <c r="Q244" s="2"/>
      <c r="R244" s="2"/>
      <c r="S244" s="2"/>
    </row>
    <row r="245" spans="1:19" s="1" customFormat="1" hidden="1">
      <c r="A245" s="10"/>
      <c r="B245" s="2"/>
      <c r="C245" s="7"/>
      <c r="D245" s="7"/>
      <c r="N245" s="2"/>
      <c r="O245" s="2"/>
      <c r="P245" s="2"/>
      <c r="Q245" s="2"/>
      <c r="R245" s="2"/>
      <c r="S245" s="2"/>
    </row>
    <row r="246" spans="1:19" s="1" customFormat="1" hidden="1">
      <c r="A246" s="10"/>
      <c r="B246" s="2"/>
      <c r="C246" s="7"/>
      <c r="D246" s="7"/>
      <c r="N246" s="2"/>
      <c r="O246" s="2"/>
      <c r="P246" s="2"/>
      <c r="Q246" s="2"/>
      <c r="R246" s="2"/>
      <c r="S246" s="2"/>
    </row>
    <row r="247" spans="1:19" s="1" customFormat="1" hidden="1">
      <c r="A247" s="10"/>
      <c r="B247" s="2"/>
      <c r="C247" s="7"/>
      <c r="D247" s="7"/>
      <c r="N247" s="2"/>
      <c r="O247" s="2"/>
      <c r="P247" s="2"/>
      <c r="Q247" s="2"/>
      <c r="R247" s="2"/>
      <c r="S247" s="2"/>
    </row>
    <row r="248" spans="1:19" s="1" customFormat="1" hidden="1">
      <c r="A248" s="10"/>
      <c r="B248" s="2"/>
      <c r="C248" s="7"/>
      <c r="D248" s="7"/>
      <c r="N248" s="2"/>
      <c r="O248" s="2"/>
      <c r="P248" s="2"/>
      <c r="Q248" s="2"/>
      <c r="R248" s="2"/>
      <c r="S248" s="2"/>
    </row>
    <row r="249" spans="1:19" s="1" customFormat="1" hidden="1">
      <c r="A249" s="10"/>
      <c r="B249" s="2"/>
      <c r="C249" s="7"/>
      <c r="D249" s="7"/>
      <c r="N249" s="2"/>
      <c r="O249" s="2"/>
      <c r="P249" s="2"/>
      <c r="Q249" s="2"/>
      <c r="R249" s="2"/>
      <c r="S249" s="2"/>
    </row>
    <row r="250" spans="1:19" s="1" customFormat="1" hidden="1">
      <c r="A250" s="10"/>
      <c r="B250" s="2"/>
      <c r="C250" s="7"/>
      <c r="D250" s="7"/>
      <c r="N250" s="2"/>
      <c r="O250" s="2"/>
      <c r="P250" s="2"/>
      <c r="Q250" s="2"/>
      <c r="R250" s="2"/>
      <c r="S250" s="2"/>
    </row>
    <row r="251" spans="1:19" s="1" customFormat="1" hidden="1">
      <c r="A251" s="10"/>
      <c r="B251" s="2"/>
      <c r="C251" s="7"/>
      <c r="D251" s="7"/>
      <c r="N251" s="2"/>
      <c r="O251" s="2"/>
      <c r="P251" s="2"/>
      <c r="Q251" s="2"/>
      <c r="R251" s="2"/>
      <c r="S251" s="2"/>
    </row>
    <row r="252" spans="1:19" s="1" customFormat="1" hidden="1">
      <c r="A252" s="10"/>
      <c r="B252" s="2"/>
      <c r="C252" s="7"/>
      <c r="D252" s="7"/>
      <c r="N252" s="2"/>
      <c r="O252" s="2"/>
      <c r="P252" s="2"/>
      <c r="Q252" s="2"/>
      <c r="R252" s="2"/>
      <c r="S252" s="2"/>
    </row>
    <row r="253" spans="1:19" s="1" customFormat="1" hidden="1">
      <c r="A253" s="10"/>
      <c r="B253" s="2"/>
      <c r="C253" s="7"/>
      <c r="D253" s="7"/>
      <c r="N253" s="2"/>
      <c r="O253" s="2"/>
      <c r="P253" s="2"/>
      <c r="Q253" s="2"/>
      <c r="R253" s="2"/>
      <c r="S253" s="2"/>
    </row>
    <row r="254" spans="1:19" s="1" customFormat="1" hidden="1">
      <c r="A254" s="10"/>
      <c r="B254" s="2"/>
      <c r="C254" s="7"/>
      <c r="D254" s="7"/>
      <c r="N254" s="2"/>
      <c r="O254" s="2"/>
      <c r="P254" s="2"/>
      <c r="Q254" s="2"/>
      <c r="R254" s="2"/>
      <c r="S254" s="2"/>
    </row>
    <row r="255" spans="1:19" s="1" customFormat="1" hidden="1">
      <c r="A255" s="10"/>
      <c r="B255" s="2"/>
      <c r="C255" s="7"/>
      <c r="D255" s="7"/>
      <c r="N255" s="2"/>
      <c r="O255" s="2"/>
      <c r="P255" s="2"/>
      <c r="Q255" s="2"/>
      <c r="R255" s="2"/>
      <c r="S255" s="2"/>
    </row>
    <row r="256" spans="1:19" s="1" customFormat="1" hidden="1">
      <c r="A256" s="10"/>
      <c r="B256" s="2"/>
      <c r="C256" s="7"/>
      <c r="D256" s="7"/>
      <c r="N256" s="2"/>
      <c r="O256" s="2"/>
      <c r="P256" s="2"/>
      <c r="Q256" s="2"/>
      <c r="R256" s="2"/>
      <c r="S256" s="2"/>
    </row>
    <row r="257" spans="1:19" s="1" customFormat="1" hidden="1">
      <c r="A257" s="10"/>
      <c r="B257" s="2"/>
      <c r="C257" s="7"/>
      <c r="D257" s="7"/>
      <c r="N257" s="2"/>
      <c r="O257" s="2"/>
      <c r="P257" s="2"/>
      <c r="Q257" s="2"/>
      <c r="R257" s="2"/>
      <c r="S257" s="2"/>
    </row>
    <row r="258" spans="1:19" s="1" customFormat="1" hidden="1">
      <c r="A258" s="10"/>
      <c r="B258" s="2"/>
      <c r="C258" s="7"/>
      <c r="D258" s="7"/>
      <c r="N258" s="2"/>
      <c r="O258" s="2"/>
      <c r="P258" s="2"/>
      <c r="Q258" s="2"/>
      <c r="R258" s="2"/>
      <c r="S258" s="2"/>
    </row>
    <row r="259" spans="1:19" s="1" customFormat="1" hidden="1">
      <c r="A259" s="10"/>
      <c r="B259" s="2"/>
      <c r="C259" s="7"/>
      <c r="D259" s="7"/>
      <c r="N259" s="2"/>
      <c r="O259" s="2"/>
      <c r="P259" s="2"/>
      <c r="Q259" s="2"/>
      <c r="R259" s="2"/>
      <c r="S259" s="2"/>
    </row>
    <row r="260" spans="1:19" s="1" customFormat="1" hidden="1">
      <c r="A260" s="10"/>
      <c r="B260" s="2"/>
      <c r="C260" s="7"/>
      <c r="D260" s="7"/>
      <c r="N260" s="2"/>
      <c r="O260" s="2"/>
      <c r="P260" s="2"/>
      <c r="Q260" s="2"/>
      <c r="R260" s="2"/>
      <c r="S260" s="2"/>
    </row>
    <row r="261" spans="1:19" s="1" customFormat="1" hidden="1">
      <c r="A261" s="10"/>
      <c r="B261" s="2"/>
      <c r="C261" s="7"/>
      <c r="D261" s="7"/>
      <c r="N261" s="2"/>
      <c r="O261" s="2"/>
      <c r="P261" s="2"/>
      <c r="Q261" s="2"/>
      <c r="R261" s="2"/>
      <c r="S261" s="2"/>
    </row>
    <row r="262" spans="1:19" s="1" customFormat="1" hidden="1">
      <c r="A262" s="10"/>
      <c r="B262" s="2"/>
      <c r="C262" s="7"/>
      <c r="D262" s="7"/>
      <c r="N262" s="2"/>
      <c r="O262" s="2"/>
      <c r="P262" s="2"/>
      <c r="Q262" s="2"/>
      <c r="R262" s="2"/>
      <c r="S262" s="2"/>
    </row>
    <row r="263" spans="1:19" s="1" customFormat="1" hidden="1">
      <c r="A263" s="10"/>
      <c r="B263" s="2"/>
      <c r="C263" s="7"/>
      <c r="D263" s="7"/>
      <c r="N263" s="2"/>
      <c r="O263" s="2"/>
      <c r="P263" s="2"/>
      <c r="Q263" s="2"/>
      <c r="R263" s="2"/>
      <c r="S263" s="2"/>
    </row>
    <row r="264" spans="1:19" s="1" customFormat="1" hidden="1">
      <c r="A264" s="10"/>
      <c r="B264" s="2"/>
      <c r="C264" s="7"/>
      <c r="D264" s="7"/>
      <c r="N264" s="2"/>
      <c r="O264" s="2"/>
      <c r="P264" s="2"/>
      <c r="Q264" s="2"/>
      <c r="R264" s="2"/>
      <c r="S264" s="2"/>
    </row>
    <row r="265" spans="1:19" s="1" customFormat="1" hidden="1">
      <c r="A265" s="10"/>
      <c r="B265" s="2"/>
      <c r="C265" s="7"/>
      <c r="D265" s="7"/>
      <c r="N265" s="2"/>
      <c r="O265" s="2"/>
      <c r="P265" s="2"/>
      <c r="Q265" s="2"/>
      <c r="R265" s="2"/>
      <c r="S265" s="2"/>
    </row>
    <row r="266" spans="1:19" s="1" customFormat="1" hidden="1">
      <c r="A266" s="10"/>
      <c r="B266" s="2"/>
      <c r="C266" s="7"/>
      <c r="D266" s="7"/>
      <c r="N266" s="2"/>
      <c r="O266" s="2"/>
      <c r="P266" s="2"/>
      <c r="Q266" s="2"/>
      <c r="R266" s="2"/>
      <c r="S266" s="2"/>
    </row>
    <row r="267" spans="1:19" s="1" customFormat="1" hidden="1">
      <c r="A267" s="10"/>
      <c r="B267" s="2"/>
      <c r="C267" s="7"/>
      <c r="D267" s="7"/>
      <c r="N267" s="2"/>
      <c r="O267" s="2"/>
      <c r="P267" s="2"/>
      <c r="Q267" s="2"/>
      <c r="R267" s="2"/>
      <c r="S267" s="2"/>
    </row>
    <row r="268" spans="1:19" s="1" customFormat="1" hidden="1">
      <c r="A268" s="10"/>
      <c r="B268" s="2"/>
      <c r="C268" s="7"/>
      <c r="D268" s="7"/>
      <c r="N268" s="2"/>
      <c r="O268" s="2"/>
      <c r="P268" s="2"/>
      <c r="Q268" s="2"/>
      <c r="R268" s="2"/>
      <c r="S268" s="2"/>
    </row>
    <row r="269" spans="1:19" s="1" customFormat="1" hidden="1">
      <c r="A269" s="10"/>
      <c r="B269" s="2"/>
      <c r="C269" s="7"/>
      <c r="D269" s="7"/>
      <c r="N269" s="2"/>
      <c r="O269" s="2"/>
      <c r="P269" s="2"/>
      <c r="Q269" s="2"/>
      <c r="R269" s="2"/>
      <c r="S269" s="2"/>
    </row>
    <row r="270" spans="1:19" s="1" customFormat="1" hidden="1">
      <c r="A270" s="10"/>
      <c r="B270" s="2"/>
      <c r="C270" s="7"/>
      <c r="D270" s="7"/>
      <c r="N270" s="2"/>
      <c r="O270" s="2"/>
      <c r="P270" s="2"/>
      <c r="Q270" s="2"/>
      <c r="R270" s="2"/>
      <c r="S270" s="2"/>
    </row>
    <row r="271" spans="1:19" s="1" customFormat="1" hidden="1">
      <c r="A271" s="10"/>
      <c r="B271" s="2"/>
      <c r="C271" s="7"/>
      <c r="D271" s="7"/>
      <c r="N271" s="2"/>
      <c r="O271" s="2"/>
      <c r="P271" s="2"/>
      <c r="Q271" s="2"/>
      <c r="R271" s="2"/>
      <c r="S271" s="2"/>
    </row>
    <row r="272" spans="1:19" s="1" customFormat="1" hidden="1">
      <c r="A272" s="10"/>
      <c r="B272" s="2"/>
      <c r="C272" s="7"/>
      <c r="D272" s="7"/>
      <c r="N272" s="2"/>
      <c r="O272" s="2"/>
      <c r="P272" s="2"/>
      <c r="Q272" s="2"/>
      <c r="R272" s="2"/>
      <c r="S272" s="2"/>
    </row>
    <row r="273" spans="1:19" s="1" customFormat="1" hidden="1">
      <c r="A273" s="10"/>
      <c r="B273" s="2"/>
      <c r="C273" s="7"/>
      <c r="D273" s="7"/>
      <c r="N273" s="2"/>
      <c r="O273" s="2"/>
      <c r="P273" s="2"/>
      <c r="Q273" s="2"/>
      <c r="R273" s="2"/>
      <c r="S273" s="2"/>
    </row>
    <row r="274" spans="1:19" s="1" customFormat="1" hidden="1">
      <c r="A274" s="10"/>
      <c r="B274" s="2"/>
      <c r="C274" s="7"/>
      <c r="D274" s="7"/>
      <c r="N274" s="2"/>
      <c r="O274" s="2"/>
      <c r="P274" s="2"/>
      <c r="Q274" s="2"/>
      <c r="R274" s="2"/>
      <c r="S274" s="2"/>
    </row>
    <row r="275" spans="1:19" s="1" customFormat="1" hidden="1">
      <c r="A275" s="10"/>
      <c r="B275" s="2"/>
      <c r="C275" s="7"/>
      <c r="D275" s="7"/>
      <c r="N275" s="2"/>
      <c r="O275" s="2"/>
      <c r="P275" s="2"/>
      <c r="Q275" s="2"/>
      <c r="R275" s="2"/>
      <c r="S275" s="2"/>
    </row>
    <row r="276" spans="1:19" s="1" customFormat="1" hidden="1">
      <c r="A276" s="10"/>
      <c r="B276" s="2"/>
      <c r="C276" s="7"/>
      <c r="D276" s="7"/>
      <c r="N276" s="2"/>
      <c r="O276" s="2"/>
      <c r="P276" s="2"/>
      <c r="Q276" s="2"/>
      <c r="R276" s="2"/>
      <c r="S276" s="2"/>
    </row>
    <row r="277" spans="1:19" s="1" customFormat="1" hidden="1">
      <c r="A277" s="10"/>
      <c r="B277" s="2"/>
      <c r="C277" s="7"/>
      <c r="D277" s="7"/>
      <c r="N277" s="2"/>
      <c r="O277" s="2"/>
      <c r="P277" s="2"/>
      <c r="Q277" s="2"/>
      <c r="R277" s="2"/>
      <c r="S277" s="2"/>
    </row>
    <row r="278" spans="1:19" s="1" customFormat="1" hidden="1">
      <c r="A278" s="10"/>
      <c r="B278" s="2"/>
      <c r="C278" s="7"/>
      <c r="D278" s="7"/>
      <c r="N278" s="2"/>
      <c r="O278" s="2"/>
      <c r="P278" s="2"/>
      <c r="Q278" s="2"/>
      <c r="R278" s="2"/>
      <c r="S278" s="2"/>
    </row>
    <row r="279" spans="1:19" s="1" customFormat="1" hidden="1">
      <c r="A279" s="10"/>
      <c r="B279" s="2"/>
      <c r="C279" s="7"/>
      <c r="D279" s="7"/>
      <c r="N279" s="2"/>
      <c r="O279" s="2"/>
      <c r="P279" s="2"/>
      <c r="Q279" s="2"/>
      <c r="R279" s="2"/>
      <c r="S279" s="2"/>
    </row>
    <row r="280" spans="1:19" s="1" customFormat="1" hidden="1">
      <c r="A280" s="10"/>
      <c r="B280" s="2"/>
      <c r="C280" s="7"/>
      <c r="D280" s="7"/>
      <c r="N280" s="2"/>
      <c r="O280" s="2"/>
      <c r="P280" s="2"/>
      <c r="Q280" s="2"/>
      <c r="R280" s="2"/>
      <c r="S280" s="2"/>
    </row>
    <row r="281" spans="1:19" s="1" customFormat="1" hidden="1">
      <c r="A281" s="10"/>
      <c r="B281" s="2"/>
      <c r="C281" s="7"/>
      <c r="D281" s="7"/>
      <c r="N281" s="2"/>
      <c r="O281" s="2"/>
      <c r="P281" s="2"/>
      <c r="Q281" s="2"/>
      <c r="R281" s="2"/>
      <c r="S281" s="2"/>
    </row>
    <row r="282" spans="1:19" s="1" customFormat="1" hidden="1">
      <c r="A282" s="10"/>
      <c r="B282" s="2"/>
      <c r="C282" s="7"/>
      <c r="D282" s="7"/>
      <c r="N282" s="2"/>
      <c r="O282" s="2"/>
      <c r="P282" s="2"/>
      <c r="Q282" s="2"/>
      <c r="R282" s="2"/>
      <c r="S282" s="2"/>
    </row>
    <row r="283" spans="1:19" s="1" customFormat="1" hidden="1">
      <c r="A283" s="10"/>
      <c r="B283" s="2"/>
      <c r="C283" s="7"/>
      <c r="D283" s="7"/>
      <c r="N283" s="2"/>
      <c r="O283" s="2"/>
      <c r="P283" s="2"/>
      <c r="Q283" s="2"/>
      <c r="R283" s="2"/>
      <c r="S283" s="2"/>
    </row>
    <row r="284" spans="1:19" s="1" customFormat="1" hidden="1">
      <c r="A284" s="10"/>
      <c r="B284" s="2"/>
      <c r="C284" s="7"/>
      <c r="D284" s="7"/>
      <c r="N284" s="2"/>
      <c r="O284" s="2"/>
      <c r="P284" s="2"/>
      <c r="Q284" s="2"/>
      <c r="R284" s="2"/>
      <c r="S284" s="2"/>
    </row>
    <row r="285" spans="1:19" s="1" customFormat="1" hidden="1">
      <c r="A285" s="10"/>
      <c r="B285" s="2"/>
      <c r="C285" s="7"/>
      <c r="D285" s="7"/>
      <c r="N285" s="2"/>
      <c r="O285" s="2"/>
      <c r="P285" s="2"/>
      <c r="Q285" s="2"/>
      <c r="R285" s="2"/>
      <c r="S285" s="2"/>
    </row>
    <row r="286" spans="1:19" s="1" customFormat="1" hidden="1">
      <c r="A286" s="10"/>
      <c r="B286" s="2"/>
      <c r="C286" s="7"/>
      <c r="D286" s="7"/>
      <c r="N286" s="2"/>
      <c r="O286" s="2"/>
      <c r="P286" s="2"/>
      <c r="Q286" s="2"/>
      <c r="R286" s="2"/>
      <c r="S286" s="2"/>
    </row>
    <row r="287" spans="1:19" s="1" customFormat="1" hidden="1">
      <c r="A287" s="10"/>
      <c r="B287" s="2"/>
      <c r="C287" s="7"/>
      <c r="D287" s="7"/>
      <c r="N287" s="2"/>
      <c r="O287" s="2"/>
      <c r="P287" s="2"/>
      <c r="Q287" s="2"/>
      <c r="R287" s="2"/>
      <c r="S287" s="2"/>
    </row>
    <row r="288" spans="1:19" s="1" customFormat="1" hidden="1">
      <c r="A288" s="10"/>
      <c r="B288" s="2"/>
      <c r="C288" s="7"/>
      <c r="D288" s="7"/>
      <c r="N288" s="2"/>
      <c r="O288" s="2"/>
      <c r="P288" s="2"/>
      <c r="Q288" s="2"/>
      <c r="R288" s="2"/>
      <c r="S288" s="2"/>
    </row>
    <row r="289" spans="1:19" s="1" customFormat="1" hidden="1">
      <c r="A289" s="10"/>
      <c r="B289" s="2"/>
      <c r="C289" s="7"/>
      <c r="D289" s="7"/>
      <c r="N289" s="2"/>
      <c r="O289" s="2"/>
      <c r="P289" s="2"/>
      <c r="Q289" s="2"/>
      <c r="R289" s="2"/>
      <c r="S289" s="2"/>
    </row>
    <row r="290" spans="1:19" s="1" customFormat="1" hidden="1">
      <c r="A290" s="10"/>
      <c r="B290" s="2"/>
      <c r="C290" s="7"/>
      <c r="D290" s="7"/>
      <c r="N290" s="2"/>
      <c r="O290" s="2"/>
      <c r="P290" s="2"/>
      <c r="Q290" s="2"/>
      <c r="R290" s="2"/>
      <c r="S290" s="2"/>
    </row>
    <row r="291" spans="1:19" s="1" customFormat="1" hidden="1">
      <c r="A291" s="10"/>
      <c r="B291" s="2"/>
      <c r="C291" s="7"/>
      <c r="D291" s="7"/>
      <c r="N291" s="2"/>
      <c r="O291" s="2"/>
      <c r="P291" s="2"/>
      <c r="Q291" s="2"/>
      <c r="R291" s="2"/>
      <c r="S291" s="2"/>
    </row>
    <row r="292" spans="1:19" s="1" customFormat="1" hidden="1">
      <c r="A292" s="10"/>
      <c r="B292" s="2"/>
      <c r="C292" s="7"/>
      <c r="D292" s="7"/>
      <c r="N292" s="2"/>
      <c r="O292" s="2"/>
      <c r="P292" s="2"/>
      <c r="Q292" s="2"/>
      <c r="R292" s="2"/>
      <c r="S292" s="2"/>
    </row>
    <row r="293" spans="1:19" s="1" customFormat="1" hidden="1">
      <c r="A293" s="10"/>
      <c r="B293" s="2"/>
      <c r="C293" s="7"/>
      <c r="D293" s="7"/>
      <c r="N293" s="2"/>
      <c r="O293" s="2"/>
      <c r="P293" s="2"/>
      <c r="Q293" s="2"/>
      <c r="R293" s="2"/>
      <c r="S293" s="2"/>
    </row>
    <row r="294" spans="1:19" s="1" customFormat="1" hidden="1">
      <c r="A294" s="10"/>
      <c r="B294" s="2"/>
      <c r="C294" s="7"/>
      <c r="D294" s="7"/>
      <c r="N294" s="2"/>
      <c r="O294" s="2"/>
      <c r="P294" s="2"/>
      <c r="Q294" s="2"/>
      <c r="R294" s="2"/>
      <c r="S294" s="2"/>
    </row>
    <row r="295" spans="1:19" s="1" customFormat="1" hidden="1">
      <c r="A295" s="10"/>
      <c r="B295" s="2"/>
      <c r="C295" s="7"/>
      <c r="D295" s="7"/>
      <c r="N295" s="2"/>
      <c r="O295" s="2"/>
      <c r="P295" s="2"/>
      <c r="Q295" s="2"/>
      <c r="R295" s="2"/>
      <c r="S295" s="2"/>
    </row>
    <row r="296" spans="1:19" s="1" customFormat="1" hidden="1">
      <c r="A296" s="10"/>
      <c r="B296" s="2"/>
      <c r="C296" s="7"/>
      <c r="D296" s="7"/>
      <c r="N296" s="2"/>
      <c r="O296" s="2"/>
      <c r="P296" s="2"/>
      <c r="Q296" s="2"/>
      <c r="R296" s="2"/>
      <c r="S296" s="2"/>
    </row>
    <row r="297" spans="1:19" s="1" customFormat="1" hidden="1">
      <c r="A297" s="10"/>
      <c r="B297" s="2"/>
      <c r="C297" s="7"/>
      <c r="D297" s="7"/>
      <c r="N297" s="2"/>
      <c r="O297" s="2"/>
      <c r="P297" s="2"/>
      <c r="Q297" s="2"/>
      <c r="R297" s="2"/>
      <c r="S297" s="2"/>
    </row>
    <row r="298" spans="1:19" s="1" customFormat="1" hidden="1">
      <c r="A298" s="10"/>
      <c r="B298" s="2"/>
      <c r="C298" s="7"/>
      <c r="D298" s="7"/>
      <c r="N298" s="2"/>
      <c r="O298" s="2"/>
      <c r="P298" s="2"/>
      <c r="Q298" s="2"/>
      <c r="R298" s="2"/>
      <c r="S298" s="2"/>
    </row>
    <row r="299" spans="1:19" s="1" customFormat="1" hidden="1">
      <c r="A299" s="10"/>
      <c r="B299" s="2"/>
      <c r="C299" s="7"/>
      <c r="D299" s="7"/>
      <c r="N299" s="2"/>
      <c r="O299" s="2"/>
      <c r="P299" s="2"/>
      <c r="Q299" s="2"/>
      <c r="R299" s="2"/>
      <c r="S299" s="2"/>
    </row>
    <row r="300" spans="1:19" s="1" customFormat="1" hidden="1">
      <c r="A300" s="10"/>
      <c r="B300" s="2"/>
      <c r="C300" s="7"/>
      <c r="D300" s="7"/>
      <c r="N300" s="2"/>
      <c r="O300" s="2"/>
      <c r="P300" s="2"/>
      <c r="Q300" s="2"/>
      <c r="R300" s="2"/>
      <c r="S300" s="2"/>
    </row>
    <row r="301" spans="1:19" s="1" customFormat="1" hidden="1">
      <c r="A301" s="10"/>
      <c r="B301" s="2"/>
      <c r="C301" s="7"/>
      <c r="D301" s="7"/>
      <c r="N301" s="2"/>
      <c r="O301" s="2"/>
      <c r="P301" s="2"/>
      <c r="Q301" s="2"/>
      <c r="R301" s="2"/>
      <c r="S301" s="2"/>
    </row>
    <row r="302" spans="1:19" s="1" customFormat="1" hidden="1">
      <c r="A302" s="10"/>
      <c r="B302" s="2"/>
      <c r="C302" s="7"/>
      <c r="D302" s="7"/>
      <c r="N302" s="2"/>
      <c r="O302" s="2"/>
      <c r="P302" s="2"/>
      <c r="Q302" s="2"/>
      <c r="R302" s="2"/>
      <c r="S302" s="2"/>
    </row>
    <row r="303" spans="1:19" s="1" customFormat="1" hidden="1">
      <c r="A303" s="10"/>
      <c r="B303" s="2"/>
      <c r="C303" s="7"/>
      <c r="D303" s="7"/>
      <c r="N303" s="2"/>
      <c r="O303" s="2"/>
      <c r="P303" s="2"/>
      <c r="Q303" s="2"/>
      <c r="R303" s="2"/>
      <c r="S303" s="2"/>
    </row>
    <row r="304" spans="1:19" s="1" customFormat="1" hidden="1">
      <c r="A304" s="10"/>
      <c r="B304" s="2"/>
      <c r="C304" s="7"/>
      <c r="D304" s="7"/>
      <c r="N304" s="2"/>
      <c r="O304" s="2"/>
      <c r="P304" s="2"/>
      <c r="Q304" s="2"/>
      <c r="R304" s="2"/>
      <c r="S304" s="2"/>
    </row>
    <row r="305" spans="1:19" s="1" customFormat="1" hidden="1">
      <c r="A305" s="10"/>
      <c r="B305" s="2"/>
      <c r="C305" s="7"/>
      <c r="D305" s="7"/>
      <c r="N305" s="2"/>
      <c r="O305" s="2"/>
      <c r="P305" s="2"/>
      <c r="Q305" s="2"/>
      <c r="R305" s="2"/>
      <c r="S305" s="2"/>
    </row>
    <row r="306" spans="1:19" s="1" customFormat="1" hidden="1">
      <c r="A306" s="10"/>
      <c r="B306" s="2"/>
      <c r="C306" s="7"/>
      <c r="D306" s="7"/>
      <c r="N306" s="2"/>
      <c r="O306" s="2"/>
      <c r="P306" s="2"/>
      <c r="Q306" s="2"/>
      <c r="R306" s="2"/>
      <c r="S306" s="2"/>
    </row>
    <row r="307" spans="1:19" s="1" customFormat="1" hidden="1">
      <c r="A307" s="10"/>
      <c r="B307" s="2"/>
      <c r="C307" s="7"/>
      <c r="D307" s="7"/>
      <c r="N307" s="2"/>
      <c r="O307" s="2"/>
      <c r="P307" s="2"/>
      <c r="Q307" s="2"/>
      <c r="R307" s="2"/>
      <c r="S307" s="2"/>
    </row>
    <row r="308" spans="1:19" s="1" customFormat="1" hidden="1">
      <c r="A308" s="10"/>
      <c r="B308" s="2"/>
      <c r="C308" s="7"/>
      <c r="D308" s="7"/>
      <c r="N308" s="2"/>
      <c r="O308" s="2"/>
      <c r="P308" s="2"/>
      <c r="Q308" s="2"/>
      <c r="R308" s="2"/>
      <c r="S308" s="2"/>
    </row>
    <row r="309" spans="1:19" s="1" customFormat="1" hidden="1">
      <c r="A309" s="10"/>
      <c r="B309" s="2"/>
      <c r="C309" s="7"/>
      <c r="D309" s="7"/>
      <c r="N309" s="2"/>
      <c r="O309" s="2"/>
      <c r="P309" s="2"/>
      <c r="Q309" s="2"/>
      <c r="R309" s="2"/>
      <c r="S309" s="2"/>
    </row>
    <row r="310" spans="1:19" s="1" customFormat="1" hidden="1">
      <c r="A310" s="10"/>
      <c r="B310" s="2"/>
      <c r="C310" s="7"/>
      <c r="D310" s="7"/>
      <c r="N310" s="2"/>
      <c r="O310" s="2"/>
      <c r="P310" s="2"/>
      <c r="Q310" s="2"/>
      <c r="R310" s="2"/>
      <c r="S310" s="2"/>
    </row>
    <row r="311" spans="1:19" s="1" customFormat="1" hidden="1">
      <c r="A311" s="10"/>
      <c r="B311" s="2"/>
      <c r="C311" s="7"/>
      <c r="D311" s="7"/>
      <c r="N311" s="2"/>
      <c r="O311" s="2"/>
      <c r="P311" s="2"/>
      <c r="Q311" s="2"/>
      <c r="R311" s="2"/>
      <c r="S311" s="2"/>
    </row>
    <row r="312" spans="1:19" s="1" customFormat="1" hidden="1">
      <c r="A312" s="10"/>
      <c r="B312" s="2"/>
      <c r="C312" s="7"/>
      <c r="D312" s="7"/>
      <c r="N312" s="2"/>
      <c r="O312" s="2"/>
      <c r="P312" s="2"/>
      <c r="Q312" s="2"/>
      <c r="R312" s="2"/>
      <c r="S312" s="2"/>
    </row>
    <row r="313" spans="1:19" s="1" customFormat="1" hidden="1">
      <c r="A313" s="10"/>
      <c r="B313" s="2"/>
      <c r="C313" s="7"/>
      <c r="D313" s="7"/>
      <c r="N313" s="2"/>
      <c r="O313" s="2"/>
      <c r="P313" s="2"/>
      <c r="Q313" s="2"/>
      <c r="R313" s="2"/>
      <c r="S313" s="2"/>
    </row>
    <row r="314" spans="1:19" s="1" customFormat="1" hidden="1">
      <c r="A314" s="10"/>
      <c r="B314" s="2"/>
      <c r="C314" s="7"/>
      <c r="D314" s="7"/>
      <c r="N314" s="2"/>
      <c r="O314" s="2"/>
      <c r="P314" s="2"/>
      <c r="Q314" s="2"/>
      <c r="R314" s="2"/>
      <c r="S314" s="2"/>
    </row>
    <row r="315" spans="1:19" s="1" customFormat="1" hidden="1">
      <c r="A315" s="10"/>
      <c r="B315" s="2"/>
      <c r="C315" s="7"/>
      <c r="D315" s="7"/>
      <c r="N315" s="2"/>
      <c r="O315" s="2"/>
      <c r="P315" s="2"/>
      <c r="Q315" s="2"/>
      <c r="R315" s="2"/>
      <c r="S315" s="2"/>
    </row>
    <row r="316" spans="1:19" s="1" customFormat="1" hidden="1">
      <c r="A316" s="10"/>
      <c r="B316" s="2"/>
      <c r="C316" s="7"/>
      <c r="D316" s="7"/>
      <c r="N316" s="2"/>
      <c r="O316" s="2"/>
      <c r="P316" s="2"/>
      <c r="Q316" s="2"/>
      <c r="R316" s="2"/>
      <c r="S316" s="2"/>
    </row>
    <row r="317" spans="1:19" s="1" customFormat="1" hidden="1">
      <c r="A317" s="10"/>
      <c r="B317" s="2"/>
      <c r="C317" s="7"/>
      <c r="D317" s="7"/>
      <c r="N317" s="2"/>
      <c r="O317" s="2"/>
      <c r="P317" s="2"/>
      <c r="Q317" s="2"/>
      <c r="R317" s="2"/>
      <c r="S317" s="2"/>
    </row>
    <row r="318" spans="1:19" s="1" customFormat="1" hidden="1">
      <c r="A318" s="10"/>
      <c r="B318" s="2"/>
      <c r="C318" s="7"/>
      <c r="D318" s="7"/>
      <c r="N318" s="2"/>
      <c r="O318" s="2"/>
      <c r="P318" s="2"/>
      <c r="Q318" s="2"/>
      <c r="R318" s="2"/>
      <c r="S318" s="2"/>
    </row>
    <row r="319" spans="1:19" s="1" customFormat="1" hidden="1">
      <c r="A319" s="10"/>
      <c r="B319" s="2"/>
      <c r="C319" s="7"/>
      <c r="D319" s="7"/>
      <c r="N319" s="2"/>
      <c r="O319" s="2"/>
      <c r="P319" s="2"/>
      <c r="Q319" s="2"/>
      <c r="R319" s="2"/>
      <c r="S319" s="2"/>
    </row>
    <row r="320" spans="1:19" s="1" customFormat="1" hidden="1">
      <c r="A320" s="10"/>
      <c r="B320" s="2"/>
      <c r="C320" s="7"/>
      <c r="D320" s="7"/>
      <c r="N320" s="2"/>
      <c r="O320" s="2"/>
      <c r="P320" s="2"/>
      <c r="Q320" s="2"/>
      <c r="R320" s="2"/>
      <c r="S320" s="2"/>
    </row>
    <row r="321" spans="1:19" s="1" customFormat="1" hidden="1">
      <c r="A321" s="10"/>
      <c r="B321" s="2"/>
      <c r="C321" s="7"/>
      <c r="D321" s="7"/>
      <c r="N321" s="2"/>
      <c r="O321" s="2"/>
      <c r="P321" s="2"/>
      <c r="Q321" s="2"/>
      <c r="R321" s="2"/>
      <c r="S321" s="2"/>
    </row>
    <row r="322" spans="1:19" s="1" customFormat="1" hidden="1">
      <c r="A322" s="10"/>
      <c r="B322" s="2"/>
      <c r="C322" s="7"/>
      <c r="D322" s="7"/>
      <c r="N322" s="2"/>
      <c r="O322" s="2"/>
      <c r="P322" s="2"/>
      <c r="Q322" s="2"/>
      <c r="R322" s="2"/>
      <c r="S322" s="2"/>
    </row>
    <row r="323" spans="1:19" s="1" customFormat="1" hidden="1">
      <c r="A323" s="10"/>
      <c r="B323" s="2"/>
      <c r="C323" s="7"/>
      <c r="D323" s="7"/>
      <c r="N323" s="2"/>
      <c r="O323" s="2"/>
      <c r="P323" s="2"/>
      <c r="Q323" s="2"/>
      <c r="R323" s="2"/>
      <c r="S323" s="2"/>
    </row>
    <row r="324" spans="1:19" s="1" customFormat="1" hidden="1">
      <c r="A324" s="10"/>
      <c r="B324" s="2"/>
      <c r="C324" s="7"/>
      <c r="D324" s="7"/>
      <c r="N324" s="2"/>
      <c r="O324" s="2"/>
      <c r="P324" s="2"/>
      <c r="Q324" s="2"/>
      <c r="R324" s="2"/>
      <c r="S324" s="2"/>
    </row>
    <row r="325" spans="1:19" s="1" customFormat="1" hidden="1">
      <c r="A325" s="10"/>
      <c r="B325" s="2"/>
      <c r="C325" s="7"/>
      <c r="D325" s="7"/>
      <c r="N325" s="2"/>
      <c r="O325" s="2"/>
      <c r="P325" s="2"/>
      <c r="Q325" s="2"/>
      <c r="R325" s="2"/>
      <c r="S325" s="2"/>
    </row>
    <row r="326" spans="1:19" s="1" customFormat="1" hidden="1">
      <c r="A326" s="10"/>
      <c r="B326" s="2"/>
      <c r="C326" s="7"/>
      <c r="D326" s="7"/>
      <c r="N326" s="2"/>
      <c r="O326" s="2"/>
      <c r="P326" s="2"/>
      <c r="Q326" s="2"/>
      <c r="R326" s="2"/>
      <c r="S326" s="2"/>
    </row>
    <row r="327" spans="1:19" s="1" customFormat="1" hidden="1">
      <c r="A327" s="10"/>
      <c r="B327" s="2"/>
      <c r="C327" s="7"/>
      <c r="D327" s="7"/>
      <c r="N327" s="2"/>
      <c r="O327" s="2"/>
      <c r="P327" s="2"/>
      <c r="Q327" s="2"/>
      <c r="R327" s="2"/>
      <c r="S327" s="2"/>
    </row>
    <row r="328" spans="1:19" s="1" customFormat="1" hidden="1">
      <c r="A328" s="10"/>
      <c r="B328" s="2"/>
      <c r="C328" s="7"/>
      <c r="D328" s="7"/>
      <c r="N328" s="2"/>
      <c r="O328" s="2"/>
      <c r="P328" s="2"/>
      <c r="Q328" s="2"/>
      <c r="R328" s="2"/>
      <c r="S328" s="2"/>
    </row>
    <row r="329" spans="1:19" s="1" customFormat="1" hidden="1">
      <c r="A329" s="10"/>
      <c r="B329" s="2"/>
      <c r="C329" s="7"/>
      <c r="D329" s="7"/>
      <c r="N329" s="2"/>
      <c r="O329" s="2"/>
      <c r="P329" s="2"/>
      <c r="Q329" s="2"/>
      <c r="R329" s="2"/>
      <c r="S329" s="2"/>
    </row>
    <row r="330" spans="1:19" s="1" customFormat="1" hidden="1">
      <c r="A330" s="10"/>
      <c r="B330" s="2"/>
      <c r="C330" s="7"/>
      <c r="D330" s="7"/>
      <c r="N330" s="2"/>
      <c r="O330" s="2"/>
      <c r="P330" s="2"/>
      <c r="Q330" s="2"/>
      <c r="R330" s="2"/>
      <c r="S330" s="2"/>
    </row>
    <row r="331" spans="1:19" s="1" customFormat="1" hidden="1">
      <c r="A331" s="10"/>
      <c r="B331" s="2"/>
      <c r="C331" s="7"/>
      <c r="D331" s="7"/>
      <c r="N331" s="2"/>
      <c r="O331" s="2"/>
      <c r="P331" s="2"/>
      <c r="Q331" s="2"/>
      <c r="R331" s="2"/>
      <c r="S331" s="2"/>
    </row>
    <row r="332" spans="1:19" s="1" customFormat="1" hidden="1">
      <c r="A332" s="10"/>
      <c r="B332" s="2"/>
      <c r="C332" s="7"/>
      <c r="D332" s="7"/>
      <c r="N332" s="2"/>
      <c r="O332" s="2"/>
      <c r="P332" s="2"/>
      <c r="Q332" s="2"/>
      <c r="R332" s="2"/>
      <c r="S332" s="2"/>
    </row>
    <row r="333" spans="1:19" s="1" customFormat="1" hidden="1">
      <c r="A333" s="10"/>
      <c r="B333" s="2"/>
      <c r="C333" s="7"/>
      <c r="D333" s="7"/>
      <c r="N333" s="2"/>
      <c r="O333" s="2"/>
      <c r="P333" s="2"/>
      <c r="Q333" s="2"/>
      <c r="R333" s="2"/>
      <c r="S333" s="2"/>
    </row>
    <row r="334" spans="1:19" s="1" customFormat="1" hidden="1">
      <c r="A334" s="10"/>
      <c r="B334" s="2"/>
      <c r="C334" s="7"/>
      <c r="D334" s="7"/>
      <c r="N334" s="2"/>
      <c r="O334" s="2"/>
      <c r="P334" s="2"/>
      <c r="Q334" s="2"/>
      <c r="R334" s="2"/>
      <c r="S334" s="2"/>
    </row>
    <row r="335" spans="1:19" s="1" customFormat="1" hidden="1">
      <c r="A335" s="10"/>
      <c r="B335" s="2"/>
      <c r="C335" s="7"/>
      <c r="D335" s="7"/>
      <c r="N335" s="2"/>
      <c r="O335" s="2"/>
      <c r="P335" s="2"/>
      <c r="Q335" s="2"/>
      <c r="R335" s="2"/>
      <c r="S335" s="2"/>
    </row>
    <row r="336" spans="1:19" s="1" customFormat="1" hidden="1">
      <c r="A336" s="10"/>
      <c r="B336" s="2"/>
      <c r="C336" s="7"/>
      <c r="D336" s="7"/>
      <c r="N336" s="2"/>
      <c r="O336" s="2"/>
      <c r="P336" s="2"/>
      <c r="Q336" s="2"/>
      <c r="R336" s="2"/>
      <c r="S336" s="2"/>
    </row>
    <row r="337" spans="1:25" s="1" customFormat="1" hidden="1">
      <c r="A337" s="10"/>
      <c r="B337" s="2"/>
      <c r="C337" s="7"/>
      <c r="D337" s="7"/>
      <c r="N337" s="2"/>
      <c r="O337" s="2"/>
      <c r="P337" s="2"/>
      <c r="Q337" s="2"/>
      <c r="R337" s="2"/>
      <c r="S337" s="2"/>
    </row>
    <row r="338" spans="1:25" s="1" customFormat="1" hidden="1">
      <c r="A338" s="10"/>
      <c r="B338" s="2"/>
      <c r="C338" s="7"/>
      <c r="D338" s="7"/>
      <c r="N338" s="2"/>
      <c r="O338" s="2"/>
      <c r="P338" s="2"/>
      <c r="Q338" s="2"/>
      <c r="R338" s="2"/>
      <c r="S338" s="2"/>
      <c r="T338" s="2"/>
      <c r="U338" s="2"/>
      <c r="V338" s="2"/>
      <c r="W338" s="2"/>
      <c r="X338" s="2"/>
      <c r="Y338" s="2"/>
    </row>
    <row r="339" spans="1:25" s="1" customFormat="1" hidden="1">
      <c r="A339" s="10"/>
      <c r="B339" s="2"/>
      <c r="C339" s="7"/>
      <c r="D339" s="7"/>
      <c r="N339" s="2"/>
      <c r="O339" s="2"/>
      <c r="P339" s="2"/>
      <c r="Q339" s="2"/>
      <c r="R339" s="2"/>
      <c r="S339" s="2"/>
      <c r="T339" s="2"/>
      <c r="U339" s="2"/>
      <c r="V339" s="2"/>
      <c r="W339" s="2"/>
      <c r="X339" s="2"/>
      <c r="Y339" s="2"/>
    </row>
    <row r="340" spans="1:25" s="1" customFormat="1" hidden="1">
      <c r="A340" s="10"/>
      <c r="B340" s="2"/>
      <c r="C340" s="7"/>
      <c r="D340" s="7"/>
      <c r="N340" s="2"/>
      <c r="O340" s="2"/>
      <c r="P340" s="2"/>
      <c r="Q340" s="2"/>
      <c r="R340" s="2"/>
      <c r="S340" s="2"/>
      <c r="T340" s="2"/>
      <c r="U340" s="2"/>
      <c r="V340" s="2"/>
      <c r="W340" s="2"/>
      <c r="X340" s="2"/>
      <c r="Y340" s="2"/>
    </row>
    <row r="341" spans="1:25" s="1" customFormat="1" hidden="1">
      <c r="A341" s="10"/>
      <c r="B341" s="2"/>
      <c r="C341" s="7"/>
      <c r="D341" s="7"/>
      <c r="N341" s="2"/>
      <c r="O341" s="2"/>
      <c r="P341" s="2"/>
      <c r="Q341" s="2"/>
      <c r="R341" s="2"/>
      <c r="S341" s="2"/>
      <c r="T341" s="2"/>
      <c r="U341" s="2"/>
      <c r="V341" s="2"/>
      <c r="W341" s="2"/>
      <c r="X341" s="2"/>
      <c r="Y341" s="2"/>
    </row>
    <row r="342" spans="1:25" s="1" customFormat="1" hidden="1">
      <c r="A342" s="10"/>
      <c r="B342" s="2"/>
      <c r="C342" s="7"/>
      <c r="D342" s="7"/>
      <c r="N342" s="2"/>
      <c r="O342" s="2"/>
      <c r="P342" s="2"/>
      <c r="Q342" s="2"/>
      <c r="R342" s="2"/>
      <c r="S342" s="2"/>
      <c r="T342" s="2"/>
      <c r="U342" s="2"/>
      <c r="V342" s="2"/>
      <c r="W342" s="2"/>
      <c r="X342" s="2"/>
      <c r="Y342" s="2"/>
    </row>
    <row r="343" spans="1:25" s="1" customFormat="1" hidden="1">
      <c r="A343" s="10"/>
      <c r="B343" s="2"/>
      <c r="C343" s="7"/>
      <c r="D343" s="7"/>
      <c r="N343" s="2"/>
      <c r="O343" s="2"/>
      <c r="P343" s="2"/>
      <c r="Q343" s="2"/>
      <c r="R343" s="2"/>
      <c r="S343" s="2"/>
      <c r="T343" s="2"/>
      <c r="U343" s="2"/>
      <c r="V343" s="2"/>
      <c r="W343" s="2"/>
      <c r="X343" s="2"/>
      <c r="Y343" s="2"/>
    </row>
    <row r="344" spans="1:25" s="1" customFormat="1" hidden="1">
      <c r="A344" s="10"/>
      <c r="B344" s="2"/>
      <c r="C344" s="7"/>
      <c r="D344" s="7"/>
      <c r="N344" s="2"/>
      <c r="O344" s="2"/>
      <c r="P344" s="2"/>
      <c r="Q344" s="2"/>
      <c r="R344" s="2"/>
      <c r="S344" s="2"/>
      <c r="T344" s="2"/>
      <c r="U344" s="2"/>
      <c r="V344" s="2"/>
      <c r="W344" s="2"/>
      <c r="X344" s="2"/>
      <c r="Y344" s="2"/>
    </row>
    <row r="345" spans="1:25" s="1" customFormat="1" hidden="1">
      <c r="A345" s="10"/>
      <c r="B345" s="2"/>
      <c r="C345" s="7"/>
      <c r="D345" s="7"/>
      <c r="N345" s="2"/>
      <c r="O345" s="2"/>
      <c r="P345" s="2"/>
      <c r="Q345" s="2"/>
      <c r="R345" s="2"/>
      <c r="S345" s="2"/>
      <c r="T345" s="2"/>
      <c r="U345" s="2"/>
      <c r="V345" s="2"/>
      <c r="W345" s="2"/>
      <c r="X345" s="2"/>
      <c r="Y345" s="2"/>
    </row>
    <row r="346" spans="1:25" s="1" customFormat="1" hidden="1">
      <c r="A346" s="10"/>
      <c r="B346" s="2"/>
      <c r="C346" s="7"/>
      <c r="D346" s="7"/>
      <c r="N346" s="2"/>
      <c r="O346" s="2"/>
      <c r="P346" s="2"/>
      <c r="Q346" s="2"/>
      <c r="R346" s="2"/>
      <c r="S346" s="2"/>
      <c r="T346" s="2"/>
      <c r="U346" s="2"/>
      <c r="V346" s="2"/>
      <c r="W346" s="2"/>
      <c r="X346" s="2"/>
      <c r="Y346" s="2"/>
    </row>
    <row r="347" spans="1:25" s="1" customFormat="1" hidden="1">
      <c r="A347" s="10"/>
      <c r="B347" s="2"/>
      <c r="C347" s="7"/>
      <c r="D347" s="7"/>
      <c r="N347" s="2"/>
      <c r="O347" s="2"/>
      <c r="P347" s="2"/>
      <c r="Q347" s="2"/>
      <c r="R347" s="2"/>
      <c r="S347" s="2"/>
      <c r="T347" s="2"/>
      <c r="U347" s="2"/>
      <c r="V347" s="2"/>
      <c r="W347" s="2"/>
      <c r="X347" s="2"/>
      <c r="Y347" s="2"/>
    </row>
  </sheetData>
  <sheetProtection sheet="1" objects="1" scenarios="1"/>
  <protectedRanges>
    <protectedRange sqref="H3:K53 A3:F53" name="UserEdit_231"/>
  </protectedRanges>
  <mergeCells count="8">
    <mergeCell ref="A1:D1"/>
    <mergeCell ref="M55:N55"/>
    <mergeCell ref="O55:P55"/>
    <mergeCell ref="E1:G1"/>
    <mergeCell ref="H1:L1"/>
    <mergeCell ref="N1:P1"/>
    <mergeCell ref="M54:N54"/>
    <mergeCell ref="O54:P54"/>
  </mergeCells>
  <conditionalFormatting sqref="B3:B53">
    <cfRule type="expression" dxfId="145" priority="12">
      <formula>ISNUMBER(A3)</formula>
    </cfRule>
  </conditionalFormatting>
  <conditionalFormatting sqref="B3:D53">
    <cfRule type="expression" dxfId="144" priority="7">
      <formula>ISTEXT(B3)</formula>
    </cfRule>
  </conditionalFormatting>
  <conditionalFormatting sqref="C3:C53">
    <cfRule type="expression" dxfId="143" priority="10">
      <formula>ISNUMBER(A3)</formula>
    </cfRule>
  </conditionalFormatting>
  <conditionalFormatting sqref="D3:D53">
    <cfRule type="expression" dxfId="142" priority="8">
      <formula>ISNUMBER(A3)</formula>
    </cfRule>
  </conditionalFormatting>
  <conditionalFormatting sqref="E3:E53">
    <cfRule type="expression" dxfId="141" priority="14">
      <formula>ISNUMBER(A3)</formula>
    </cfRule>
  </conditionalFormatting>
  <conditionalFormatting sqref="E3:F53">
    <cfRule type="expression" dxfId="140" priority="13">
      <formula>ISNUMBER(E3)</formula>
    </cfRule>
  </conditionalFormatting>
  <conditionalFormatting sqref="F3:F53">
    <cfRule type="expression" dxfId="139" priority="40">
      <formula>ISNUMBER(A3)</formula>
    </cfRule>
  </conditionalFormatting>
  <conditionalFormatting sqref="H3:H53">
    <cfRule type="expression" dxfId="138" priority="23">
      <formula>ISNUMBER(A3)</formula>
    </cfRule>
  </conditionalFormatting>
  <conditionalFormatting sqref="H3:K53">
    <cfRule type="expression" dxfId="137" priority="16">
      <formula>ISNUMBER(H3)</formula>
    </cfRule>
  </conditionalFormatting>
  <conditionalFormatting sqref="I3:I53">
    <cfRule type="expression" dxfId="136" priority="21">
      <formula>ISNUMBER(A3)</formula>
    </cfRule>
  </conditionalFormatting>
  <conditionalFormatting sqref="J3:J53">
    <cfRule type="expression" dxfId="135" priority="19">
      <formula>ISNUMBER(A3)</formula>
    </cfRule>
  </conditionalFormatting>
  <conditionalFormatting sqref="K3:K53">
    <cfRule type="expression" dxfId="134" priority="17">
      <formula>ISNUMBER(A3)</formula>
    </cfRule>
  </conditionalFormatting>
  <conditionalFormatting sqref="O3:O53">
    <cfRule type="cellIs" dxfId="133" priority="45" stopIfTrue="1" operator="equal">
      <formula>"HIGH"</formula>
    </cfRule>
    <cfRule type="cellIs" dxfId="132" priority="46" stopIfTrue="1" operator="equal">
      <formula>"MED"</formula>
    </cfRule>
    <cfRule type="cellIs" dxfId="131" priority="47" stopIfTrue="1" operator="equal">
      <formula>"LOW"</formula>
    </cfRule>
  </conditionalFormatting>
  <conditionalFormatting sqref="O54">
    <cfRule type="containsText" dxfId="130" priority="1" operator="containsText" text="FAIL">
      <formula>NOT(ISERROR(SEARCH("FAIL",O54)))</formula>
    </cfRule>
  </conditionalFormatting>
  <conditionalFormatting sqref="O55">
    <cfRule type="containsText" dxfId="129" priority="3" operator="containsText" text="Unconditional pass">
      <formula>NOT(ISERROR(SEARCH("Unconditional pass",O55)))</formula>
    </cfRule>
  </conditionalFormatting>
  <conditionalFormatting sqref="O55:P55">
    <cfRule type="containsText" dxfId="127" priority="2" operator="containsText" text="Fail">
      <formula>NOT(ISERROR(SEARCH("Fail",O55)))</formula>
    </cfRule>
  </conditionalFormatting>
  <conditionalFormatting sqref="P3:P53">
    <cfRule type="cellIs" dxfId="126" priority="48" stopIfTrue="1" operator="equal">
      <formula>"&lt;60"</formula>
    </cfRule>
    <cfRule type="cellIs" dxfId="125" priority="49" stopIfTrue="1" operator="equal">
      <formula>"60-79"</formula>
    </cfRule>
    <cfRule type="cellIs" dxfId="124" priority="50" stopIfTrue="1" operator="equal">
      <formula>"≥80"</formula>
    </cfRule>
  </conditionalFormatting>
  <dataValidations count="3">
    <dataValidation type="whole" allowBlank="1" showInputMessage="1" showErrorMessage="1" errorTitle="Error" error="Scores must be between 1 and 3" sqref="H3:K53 E3:F53" xr:uid="{A5E041EE-4006-4F85-B53D-158D28F54EDE}">
      <formula1>1</formula1>
      <formula2>3</formula2>
    </dataValidation>
    <dataValidation type="list" allowBlank="1" showInputMessage="1" showErrorMessage="1" sqref="A3:A53" xr:uid="{03B9330F-D8FC-454C-B69F-411A0616E5CF}">
      <formula1>scoringel</formula1>
    </dataValidation>
    <dataValidation type="list" allowBlank="1" showInputMessage="1" showErrorMessage="1" sqref="A54:A76" xr:uid="{8F75D89E-EBCB-4B76-92AF-F4C049B7056A}">
      <formula1>ScoringElement</formula1>
    </dataValidation>
  </dataValidations>
  <pageMargins left="0.75" right="0.75" top="1" bottom="1" header="0.5" footer="0.5"/>
  <pageSetup paperSize="9" scale="51"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4" operator="containsText" id="{6FEE378C-B448-4BD3-AE61-0B467CB11A02}">
            <xm:f>NOT(ISERROR(SEARCH("Pass with condition",O55)))</xm:f>
            <xm:f>"Pass with condition"</xm:f>
            <x14:dxf>
              <fill>
                <patternFill>
                  <bgColor rgb="FFFFFF00"/>
                </patternFill>
              </fill>
            </x14:dxf>
          </x14:cfRule>
          <xm:sqref>O55</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E2D0B-2FBD-4C80-9C01-4EC8192A7FFA}">
  <dimension ref="A1:AB347"/>
  <sheetViews>
    <sheetView zoomScaleNormal="100" workbookViewId="0">
      <selection sqref="A1:D1"/>
    </sheetView>
  </sheetViews>
  <sheetFormatPr defaultColWidth="0" defaultRowHeight="10" zeroHeight="1"/>
  <cols>
    <col min="1" max="1" width="8.453125" style="10" customWidth="1"/>
    <col min="2" max="2" width="15.54296875" style="2" customWidth="1"/>
    <col min="3" max="4" width="15.54296875" style="7" customWidth="1"/>
    <col min="5" max="6" width="5.54296875" style="1" customWidth="1"/>
    <col min="7" max="7" width="8.7265625" style="1" customWidth="1"/>
    <col min="8" max="13" width="5.54296875" style="1" customWidth="1"/>
    <col min="14" max="14" width="5.54296875" style="2" customWidth="1"/>
    <col min="15" max="16" width="7.54296875" style="2" customWidth="1"/>
    <col min="17" max="17" width="2.54296875" style="2" customWidth="1"/>
    <col min="18" max="18" width="11.453125" style="2" hidden="1" customWidth="1"/>
    <col min="19" max="16384" width="9.1796875" style="2" hidden="1"/>
  </cols>
  <sheetData>
    <row r="1" spans="1:25" ht="12.5">
      <c r="A1" s="222"/>
      <c r="B1" s="220"/>
      <c r="C1" s="220"/>
      <c r="D1" s="221"/>
      <c r="E1" s="219" t="s">
        <v>15</v>
      </c>
      <c r="F1" s="220"/>
      <c r="G1" s="221"/>
      <c r="H1" s="215" t="s">
        <v>16</v>
      </c>
      <c r="I1" s="215"/>
      <c r="J1" s="215"/>
      <c r="K1" s="215"/>
      <c r="L1" s="215"/>
      <c r="M1" s="6"/>
      <c r="N1" s="216"/>
      <c r="O1" s="217"/>
      <c r="P1" s="218"/>
    </row>
    <row r="2" spans="1:25" ht="120" customHeight="1">
      <c r="A2" s="108" t="s">
        <v>26</v>
      </c>
      <c r="B2" s="95" t="s">
        <v>23</v>
      </c>
      <c r="C2" s="95" t="s">
        <v>24</v>
      </c>
      <c r="D2" s="95" t="s">
        <v>25</v>
      </c>
      <c r="E2" s="89" t="s">
        <v>0</v>
      </c>
      <c r="F2" s="89" t="s">
        <v>2</v>
      </c>
      <c r="G2" s="90" t="s">
        <v>6</v>
      </c>
      <c r="H2" s="97" t="s">
        <v>7</v>
      </c>
      <c r="I2" s="91" t="s">
        <v>8</v>
      </c>
      <c r="J2" s="91" t="s">
        <v>9</v>
      </c>
      <c r="K2" s="99" t="s">
        <v>10</v>
      </c>
      <c r="L2" s="92" t="s">
        <v>11</v>
      </c>
      <c r="M2" s="93" t="s">
        <v>12</v>
      </c>
      <c r="N2" s="110" t="s">
        <v>91</v>
      </c>
      <c r="O2" s="111" t="s">
        <v>13</v>
      </c>
      <c r="P2" s="114" t="s">
        <v>14</v>
      </c>
      <c r="S2" s="14"/>
      <c r="T2" s="14" t="s">
        <v>43</v>
      </c>
      <c r="U2" s="14" t="s">
        <v>42</v>
      </c>
      <c r="V2" s="14">
        <v>1</v>
      </c>
      <c r="W2" s="14">
        <v>2</v>
      </c>
      <c r="X2" s="14">
        <v>3</v>
      </c>
      <c r="Y2" s="14">
        <v>4</v>
      </c>
    </row>
    <row r="3" spans="1:25" ht="9.75" customHeight="1">
      <c r="A3" s="135"/>
      <c r="C3" s="2"/>
      <c r="D3" s="2"/>
      <c r="E3" s="72"/>
      <c r="F3" s="72"/>
      <c r="G3" s="98" t="str">
        <f>IF(COUNT(E3:F3)&gt;1,AVERAGE(E3:F3),"")</f>
        <v/>
      </c>
      <c r="H3" s="72"/>
      <c r="I3" s="72"/>
      <c r="J3" s="72"/>
      <c r="K3" s="72"/>
      <c r="L3" s="100" t="str">
        <f>IF(COUNT(H3:K3)&gt;3,((H3*I3*J3*K3)-1)/40+1,"")</f>
        <v/>
      </c>
      <c r="M3" s="102" t="str">
        <f>IFERROR(IF(L3="","",((G3^2+L3^2)^0.5)),"")</f>
        <v/>
      </c>
      <c r="N3" s="48" t="str">
        <f t="shared" ref="N3:N34" si="0">IF(ISBLANK(A3),"",IFERROR(ROUND(IF(M3="","",-11.965*M3^2+32.28*M3+78.259),0),""))</f>
        <v/>
      </c>
      <c r="O3" s="1" t="str">
        <f>IF(N3="","",IF(N3&lt;60,"High",IF(N3&gt;=80,"Low","Med")))</f>
        <v/>
      </c>
      <c r="P3" s="49" t="str">
        <f>IF(N3="","",IF(N3&lt;60,"&lt;60", IF(N3&gt;=80, "≥80", "60-79")))</f>
        <v/>
      </c>
      <c r="R3" s="4"/>
      <c r="S3" s="36" t="str">
        <f>N3</f>
        <v/>
      </c>
      <c r="T3" s="14" t="str">
        <f>IF(S3="","",ROUND(S3,0))</f>
        <v/>
      </c>
      <c r="U3" s="14" t="str">
        <f>IF(T3="","",IF(T3&lt;70,1,IF(T3&lt;80,2,IF(T3&lt;90,3,4))))</f>
        <v/>
      </c>
      <c r="V3" s="37" t="str">
        <f>IF(U3="","",IF($U3=V$2,"1","0"))</f>
        <v/>
      </c>
      <c r="W3" s="37" t="str">
        <f>IF(V3="","",IF($U3=W$2,"1","0"))</f>
        <v/>
      </c>
      <c r="X3" s="37" t="str">
        <f>IF(W3="","",IF($U3=X$2,"1","0"))</f>
        <v/>
      </c>
      <c r="Y3" s="37" t="str">
        <f>IF(X3="","",IF($U3=Y$2,"1","0"))</f>
        <v/>
      </c>
    </row>
    <row r="4" spans="1:25" ht="9.75" customHeight="1">
      <c r="A4" s="135"/>
      <c r="C4" s="2"/>
      <c r="D4" s="2"/>
      <c r="E4" s="72"/>
      <c r="F4" s="72"/>
      <c r="G4" s="98" t="str">
        <f t="shared" ref="G4:G53" si="1">IF(COUNT(E4:F4)&gt;1,AVERAGE(E4:F4),"")</f>
        <v/>
      </c>
      <c r="H4" s="72"/>
      <c r="I4" s="72"/>
      <c r="J4" s="72"/>
      <c r="K4" s="72"/>
      <c r="L4" s="100" t="str">
        <f t="shared" ref="L4:L53" si="2">IF(COUNT(H4:K4)&gt;3,((H4*I4*J4*K4)-1)/40+1,"")</f>
        <v/>
      </c>
      <c r="M4" s="102" t="str">
        <f t="shared" ref="M4:M53" si="3">IFERROR(IF(L4="","",((G4^2+L4^2)^0.5)),"")</f>
        <v/>
      </c>
      <c r="N4" s="48" t="str">
        <f t="shared" si="0"/>
        <v/>
      </c>
      <c r="O4" s="1" t="str">
        <f t="shared" ref="O4:O53" si="4">IF(N4="","",IF(N4&lt;60,"High",IF(N4&gt;=80,"Low","Med")))</f>
        <v/>
      </c>
      <c r="P4" s="49" t="str">
        <f t="shared" ref="P4:P53" si="5">IF(N4="","",IF(N4&lt;60,"&lt;60", IF(N4&gt;=80, "≥80", "60-79")))</f>
        <v/>
      </c>
      <c r="Q4" s="3"/>
      <c r="R4" s="3"/>
      <c r="S4" s="36" t="str">
        <f t="shared" ref="S4:S53" si="6">N4</f>
        <v/>
      </c>
      <c r="T4" s="14" t="str">
        <f t="shared" ref="T4:T53" si="7">IF(S4="","",ROUND(S4,0))</f>
        <v/>
      </c>
      <c r="U4" s="14" t="str">
        <f t="shared" ref="U4:U53" si="8">IF(T4="","",IF(T4="","",IF(T4&lt;70,1,IF(T4&lt;80,2,IF(T4&lt;90,3,4)))))</f>
        <v/>
      </c>
      <c r="V4" s="37" t="str">
        <f t="shared" ref="V4:Y30" si="9">IF(U4="","",IF($U4=V$2,"1","0"))</f>
        <v/>
      </c>
      <c r="W4" s="37" t="str">
        <f t="shared" si="9"/>
        <v/>
      </c>
      <c r="X4" s="37" t="str">
        <f t="shared" si="9"/>
        <v/>
      </c>
      <c r="Y4" s="37" t="str">
        <f t="shared" si="9"/>
        <v/>
      </c>
    </row>
    <row r="5" spans="1:25" ht="9.75" customHeight="1">
      <c r="A5" s="135"/>
      <c r="C5" s="2"/>
      <c r="D5" s="2"/>
      <c r="E5" s="72"/>
      <c r="F5" s="72"/>
      <c r="G5" s="98" t="str">
        <f t="shared" si="1"/>
        <v/>
      </c>
      <c r="H5" s="72"/>
      <c r="I5" s="72"/>
      <c r="J5" s="72"/>
      <c r="K5" s="72"/>
      <c r="L5" s="100" t="str">
        <f t="shared" si="2"/>
        <v/>
      </c>
      <c r="M5" s="102" t="str">
        <f t="shared" si="3"/>
        <v/>
      </c>
      <c r="N5" s="48" t="str">
        <f t="shared" si="0"/>
        <v/>
      </c>
      <c r="O5" s="1" t="str">
        <f t="shared" si="4"/>
        <v/>
      </c>
      <c r="P5" s="49" t="str">
        <f t="shared" si="5"/>
        <v/>
      </c>
      <c r="Q5" s="3"/>
      <c r="R5" s="3"/>
      <c r="S5" s="36" t="str">
        <f t="shared" si="6"/>
        <v/>
      </c>
      <c r="T5" s="14" t="str">
        <f t="shared" si="7"/>
        <v/>
      </c>
      <c r="U5" s="14" t="str">
        <f t="shared" si="8"/>
        <v/>
      </c>
      <c r="V5" s="14" t="str">
        <f t="shared" si="9"/>
        <v/>
      </c>
      <c r="W5" s="14" t="str">
        <f t="shared" si="9"/>
        <v/>
      </c>
      <c r="X5" s="14" t="str">
        <f t="shared" si="9"/>
        <v/>
      </c>
      <c r="Y5" s="14" t="str">
        <f t="shared" si="9"/>
        <v/>
      </c>
    </row>
    <row r="6" spans="1:25" ht="9.75" customHeight="1">
      <c r="A6" s="135"/>
      <c r="C6" s="2"/>
      <c r="D6" s="2"/>
      <c r="E6" s="72"/>
      <c r="F6" s="72"/>
      <c r="G6" s="98" t="str">
        <f t="shared" si="1"/>
        <v/>
      </c>
      <c r="H6" s="72"/>
      <c r="I6" s="72"/>
      <c r="J6" s="72"/>
      <c r="K6" s="72"/>
      <c r="L6" s="100" t="str">
        <f t="shared" si="2"/>
        <v/>
      </c>
      <c r="M6" s="102" t="str">
        <f t="shared" si="3"/>
        <v/>
      </c>
      <c r="N6" s="48" t="str">
        <f t="shared" si="0"/>
        <v/>
      </c>
      <c r="O6" s="1" t="str">
        <f t="shared" si="4"/>
        <v/>
      </c>
      <c r="P6" s="49" t="str">
        <f t="shared" si="5"/>
        <v/>
      </c>
      <c r="Q6" s="3"/>
      <c r="R6" s="3"/>
      <c r="S6" s="36" t="str">
        <f t="shared" si="6"/>
        <v/>
      </c>
      <c r="T6" s="14" t="str">
        <f t="shared" si="7"/>
        <v/>
      </c>
      <c r="U6" s="14" t="str">
        <f t="shared" si="8"/>
        <v/>
      </c>
      <c r="V6" s="14" t="str">
        <f t="shared" si="9"/>
        <v/>
      </c>
      <c r="W6" s="14" t="str">
        <f t="shared" si="9"/>
        <v/>
      </c>
      <c r="X6" s="14" t="str">
        <f t="shared" si="9"/>
        <v/>
      </c>
      <c r="Y6" s="14" t="str">
        <f t="shared" si="9"/>
        <v/>
      </c>
    </row>
    <row r="7" spans="1:25" ht="9.75" customHeight="1">
      <c r="A7" s="135"/>
      <c r="C7" s="2"/>
      <c r="D7" s="2"/>
      <c r="E7" s="72"/>
      <c r="F7" s="72"/>
      <c r="G7" s="98" t="str">
        <f t="shared" si="1"/>
        <v/>
      </c>
      <c r="H7" s="72"/>
      <c r="I7" s="72"/>
      <c r="J7" s="72"/>
      <c r="K7" s="72"/>
      <c r="L7" s="100" t="str">
        <f t="shared" si="2"/>
        <v/>
      </c>
      <c r="M7" s="102" t="str">
        <f t="shared" si="3"/>
        <v/>
      </c>
      <c r="N7" s="48" t="str">
        <f t="shared" si="0"/>
        <v/>
      </c>
      <c r="O7" s="1" t="str">
        <f t="shared" si="4"/>
        <v/>
      </c>
      <c r="P7" s="49" t="str">
        <f t="shared" si="5"/>
        <v/>
      </c>
      <c r="Q7" s="3"/>
      <c r="R7" s="3"/>
      <c r="S7" s="36" t="str">
        <f t="shared" si="6"/>
        <v/>
      </c>
      <c r="T7" s="14" t="str">
        <f t="shared" si="7"/>
        <v/>
      </c>
      <c r="U7" s="14" t="str">
        <f t="shared" si="8"/>
        <v/>
      </c>
      <c r="V7" s="14" t="str">
        <f t="shared" si="9"/>
        <v/>
      </c>
      <c r="W7" s="14" t="str">
        <f t="shared" si="9"/>
        <v/>
      </c>
      <c r="X7" s="14" t="str">
        <f t="shared" si="9"/>
        <v/>
      </c>
      <c r="Y7" s="14" t="str">
        <f t="shared" si="9"/>
        <v/>
      </c>
    </row>
    <row r="8" spans="1:25" ht="9.75" customHeight="1">
      <c r="A8" s="135"/>
      <c r="C8" s="2"/>
      <c r="D8" s="2"/>
      <c r="E8" s="72"/>
      <c r="F8" s="72"/>
      <c r="G8" s="98" t="str">
        <f t="shared" si="1"/>
        <v/>
      </c>
      <c r="H8" s="72"/>
      <c r="I8" s="72"/>
      <c r="J8" s="72"/>
      <c r="K8" s="72"/>
      <c r="L8" s="100" t="str">
        <f t="shared" si="2"/>
        <v/>
      </c>
      <c r="M8" s="102" t="str">
        <f t="shared" si="3"/>
        <v/>
      </c>
      <c r="N8" s="48" t="str">
        <f t="shared" si="0"/>
        <v/>
      </c>
      <c r="O8" s="1" t="str">
        <f t="shared" si="4"/>
        <v/>
      </c>
      <c r="P8" s="49" t="str">
        <f t="shared" si="5"/>
        <v/>
      </c>
      <c r="Q8" s="3"/>
      <c r="R8" s="3"/>
      <c r="S8" s="36" t="str">
        <f t="shared" si="6"/>
        <v/>
      </c>
      <c r="T8" s="14" t="str">
        <f t="shared" si="7"/>
        <v/>
      </c>
      <c r="U8" s="14" t="str">
        <f t="shared" si="8"/>
        <v/>
      </c>
      <c r="V8" s="14" t="str">
        <f t="shared" si="9"/>
        <v/>
      </c>
      <c r="W8" s="14" t="str">
        <f t="shared" si="9"/>
        <v/>
      </c>
      <c r="X8" s="14" t="str">
        <f t="shared" si="9"/>
        <v/>
      </c>
      <c r="Y8" s="14" t="str">
        <f t="shared" si="9"/>
        <v/>
      </c>
    </row>
    <row r="9" spans="1:25" ht="9.75" customHeight="1">
      <c r="A9" s="135"/>
      <c r="C9" s="2"/>
      <c r="D9" s="2"/>
      <c r="E9" s="72"/>
      <c r="F9" s="72"/>
      <c r="G9" s="98" t="str">
        <f t="shared" si="1"/>
        <v/>
      </c>
      <c r="H9" s="72"/>
      <c r="I9" s="72"/>
      <c r="J9" s="72"/>
      <c r="K9" s="72"/>
      <c r="L9" s="100" t="str">
        <f t="shared" si="2"/>
        <v/>
      </c>
      <c r="M9" s="102" t="str">
        <f t="shared" si="3"/>
        <v/>
      </c>
      <c r="N9" s="48" t="str">
        <f t="shared" si="0"/>
        <v/>
      </c>
      <c r="O9" s="1" t="str">
        <f t="shared" si="4"/>
        <v/>
      </c>
      <c r="P9" s="49" t="str">
        <f t="shared" si="5"/>
        <v/>
      </c>
      <c r="Q9" s="3"/>
      <c r="R9" s="3"/>
      <c r="S9" s="36" t="str">
        <f t="shared" si="6"/>
        <v/>
      </c>
      <c r="T9" s="14" t="str">
        <f t="shared" si="7"/>
        <v/>
      </c>
      <c r="U9" s="14" t="str">
        <f t="shared" si="8"/>
        <v/>
      </c>
      <c r="V9" s="14" t="str">
        <f t="shared" si="9"/>
        <v/>
      </c>
      <c r="W9" s="14" t="str">
        <f t="shared" si="9"/>
        <v/>
      </c>
      <c r="X9" s="14" t="str">
        <f t="shared" si="9"/>
        <v/>
      </c>
      <c r="Y9" s="14" t="str">
        <f t="shared" si="9"/>
        <v/>
      </c>
    </row>
    <row r="10" spans="1:25" ht="9.75" customHeight="1">
      <c r="A10" s="135"/>
      <c r="C10" s="2"/>
      <c r="D10" s="2"/>
      <c r="E10" s="72"/>
      <c r="F10" s="72"/>
      <c r="G10" s="98" t="str">
        <f t="shared" si="1"/>
        <v/>
      </c>
      <c r="H10" s="72"/>
      <c r="I10" s="72"/>
      <c r="J10" s="72"/>
      <c r="K10" s="72"/>
      <c r="L10" s="100" t="str">
        <f t="shared" si="2"/>
        <v/>
      </c>
      <c r="M10" s="102" t="str">
        <f t="shared" si="3"/>
        <v/>
      </c>
      <c r="N10" s="48" t="str">
        <f t="shared" si="0"/>
        <v/>
      </c>
      <c r="O10" s="1" t="str">
        <f t="shared" si="4"/>
        <v/>
      </c>
      <c r="P10" s="49" t="str">
        <f t="shared" si="5"/>
        <v/>
      </c>
      <c r="Q10" s="3"/>
      <c r="R10" s="3"/>
      <c r="S10" s="36" t="str">
        <f t="shared" si="6"/>
        <v/>
      </c>
      <c r="T10" s="14" t="str">
        <f t="shared" si="7"/>
        <v/>
      </c>
      <c r="U10" s="14" t="str">
        <f t="shared" si="8"/>
        <v/>
      </c>
      <c r="V10" s="14" t="str">
        <f t="shared" si="9"/>
        <v/>
      </c>
      <c r="W10" s="14" t="str">
        <f t="shared" si="9"/>
        <v/>
      </c>
      <c r="X10" s="14" t="str">
        <f t="shared" si="9"/>
        <v/>
      </c>
      <c r="Y10" s="14" t="str">
        <f t="shared" si="9"/>
        <v/>
      </c>
    </row>
    <row r="11" spans="1:25" ht="9.75" customHeight="1">
      <c r="A11" s="135"/>
      <c r="C11" s="2"/>
      <c r="D11" s="2"/>
      <c r="E11" s="133"/>
      <c r="F11" s="133"/>
      <c r="G11" s="98" t="str">
        <f t="shared" si="1"/>
        <v/>
      </c>
      <c r="H11" s="72"/>
      <c r="I11" s="72"/>
      <c r="J11" s="72"/>
      <c r="K11" s="72"/>
      <c r="L11" s="100" t="str">
        <f t="shared" si="2"/>
        <v/>
      </c>
      <c r="M11" s="102" t="str">
        <f t="shared" si="3"/>
        <v/>
      </c>
      <c r="N11" s="48" t="str">
        <f t="shared" si="0"/>
        <v/>
      </c>
      <c r="O11" s="1" t="str">
        <f t="shared" si="4"/>
        <v/>
      </c>
      <c r="P11" s="49" t="str">
        <f t="shared" si="5"/>
        <v/>
      </c>
      <c r="Q11" s="3"/>
      <c r="R11" s="3"/>
      <c r="S11" s="36" t="str">
        <f t="shared" si="6"/>
        <v/>
      </c>
      <c r="T11" s="14" t="str">
        <f t="shared" si="7"/>
        <v/>
      </c>
      <c r="U11" s="14" t="str">
        <f t="shared" si="8"/>
        <v/>
      </c>
      <c r="V11" s="14" t="str">
        <f t="shared" si="9"/>
        <v/>
      </c>
      <c r="W11" s="14" t="str">
        <f t="shared" si="9"/>
        <v/>
      </c>
      <c r="X11" s="14" t="str">
        <f t="shared" si="9"/>
        <v/>
      </c>
      <c r="Y11" s="14" t="str">
        <f t="shared" si="9"/>
        <v/>
      </c>
    </row>
    <row r="12" spans="1:25" ht="9.75" customHeight="1">
      <c r="A12" s="135"/>
      <c r="C12" s="2"/>
      <c r="D12" s="2"/>
      <c r="E12" s="61"/>
      <c r="F12" s="61"/>
      <c r="G12" s="98" t="str">
        <f t="shared" si="1"/>
        <v/>
      </c>
      <c r="H12" s="72"/>
      <c r="I12" s="72"/>
      <c r="J12" s="72"/>
      <c r="K12" s="72"/>
      <c r="L12" s="100" t="str">
        <f t="shared" si="2"/>
        <v/>
      </c>
      <c r="M12" s="102" t="str">
        <f t="shared" si="3"/>
        <v/>
      </c>
      <c r="N12" s="48" t="str">
        <f t="shared" si="0"/>
        <v/>
      </c>
      <c r="O12" s="1" t="str">
        <f t="shared" si="4"/>
        <v/>
      </c>
      <c r="P12" s="49" t="str">
        <f t="shared" si="5"/>
        <v/>
      </c>
      <c r="Q12" s="3"/>
      <c r="R12" s="3"/>
      <c r="S12" s="36" t="str">
        <f>N12</f>
        <v/>
      </c>
      <c r="T12" s="14" t="str">
        <f t="shared" si="7"/>
        <v/>
      </c>
      <c r="U12" s="14" t="str">
        <f t="shared" si="8"/>
        <v/>
      </c>
      <c r="V12" s="14" t="str">
        <f t="shared" si="9"/>
        <v/>
      </c>
      <c r="W12" s="14" t="str">
        <f t="shared" si="9"/>
        <v/>
      </c>
      <c r="X12" s="14" t="str">
        <f t="shared" si="9"/>
        <v/>
      </c>
      <c r="Y12" s="14" t="str">
        <f t="shared" si="9"/>
        <v/>
      </c>
    </row>
    <row r="13" spans="1:25" ht="9.75" customHeight="1">
      <c r="A13" s="135"/>
      <c r="C13" s="2"/>
      <c r="D13" s="2"/>
      <c r="E13" s="61"/>
      <c r="F13" s="61"/>
      <c r="G13" s="98" t="str">
        <f t="shared" si="1"/>
        <v/>
      </c>
      <c r="H13" s="72"/>
      <c r="I13" s="72"/>
      <c r="J13" s="72"/>
      <c r="K13" s="72"/>
      <c r="L13" s="100" t="str">
        <f t="shared" si="2"/>
        <v/>
      </c>
      <c r="M13" s="102" t="str">
        <f t="shared" si="3"/>
        <v/>
      </c>
      <c r="N13" s="48" t="str">
        <f t="shared" si="0"/>
        <v/>
      </c>
      <c r="O13" s="1" t="str">
        <f t="shared" si="4"/>
        <v/>
      </c>
      <c r="P13" s="49" t="str">
        <f t="shared" si="5"/>
        <v/>
      </c>
      <c r="Q13" s="3"/>
      <c r="R13" s="3"/>
      <c r="S13" s="36" t="str">
        <f t="shared" si="6"/>
        <v/>
      </c>
      <c r="T13" s="14" t="str">
        <f t="shared" si="7"/>
        <v/>
      </c>
      <c r="U13" s="14" t="str">
        <f t="shared" si="8"/>
        <v/>
      </c>
      <c r="V13" s="14" t="str">
        <f t="shared" si="9"/>
        <v/>
      </c>
      <c r="W13" s="14" t="str">
        <f t="shared" si="9"/>
        <v/>
      </c>
      <c r="X13" s="14" t="str">
        <f t="shared" si="9"/>
        <v/>
      </c>
      <c r="Y13" s="14" t="str">
        <f t="shared" si="9"/>
        <v/>
      </c>
    </row>
    <row r="14" spans="1:25" ht="9.75" customHeight="1">
      <c r="A14" s="135"/>
      <c r="C14" s="2"/>
      <c r="D14" s="2"/>
      <c r="E14" s="61"/>
      <c r="F14" s="61"/>
      <c r="G14" s="98" t="str">
        <f t="shared" si="1"/>
        <v/>
      </c>
      <c r="H14" s="72"/>
      <c r="I14" s="72"/>
      <c r="J14" s="72"/>
      <c r="K14" s="72"/>
      <c r="L14" s="100" t="str">
        <f t="shared" si="2"/>
        <v/>
      </c>
      <c r="M14" s="102" t="str">
        <f t="shared" si="3"/>
        <v/>
      </c>
      <c r="N14" s="48" t="str">
        <f t="shared" si="0"/>
        <v/>
      </c>
      <c r="O14" s="1" t="str">
        <f t="shared" si="4"/>
        <v/>
      </c>
      <c r="P14" s="49" t="str">
        <f t="shared" si="5"/>
        <v/>
      </c>
      <c r="Q14" s="3"/>
      <c r="R14" s="3"/>
      <c r="S14" s="36" t="str">
        <f t="shared" si="6"/>
        <v/>
      </c>
      <c r="T14" s="14" t="str">
        <f t="shared" si="7"/>
        <v/>
      </c>
      <c r="U14" s="14" t="str">
        <f t="shared" si="8"/>
        <v/>
      </c>
      <c r="V14" s="14" t="str">
        <f t="shared" si="9"/>
        <v/>
      </c>
      <c r="W14" s="14" t="str">
        <f t="shared" si="9"/>
        <v/>
      </c>
      <c r="X14" s="14" t="str">
        <f t="shared" si="9"/>
        <v/>
      </c>
      <c r="Y14" s="14" t="str">
        <f t="shared" si="9"/>
        <v/>
      </c>
    </row>
    <row r="15" spans="1:25" ht="9.75" customHeight="1">
      <c r="A15" s="135"/>
      <c r="C15" s="2"/>
      <c r="D15" s="2"/>
      <c r="E15" s="61"/>
      <c r="F15" s="61"/>
      <c r="G15" s="98" t="str">
        <f t="shared" si="1"/>
        <v/>
      </c>
      <c r="H15" s="72"/>
      <c r="I15" s="72"/>
      <c r="J15" s="72"/>
      <c r="K15" s="72"/>
      <c r="L15" s="100" t="str">
        <f t="shared" si="2"/>
        <v/>
      </c>
      <c r="M15" s="102" t="str">
        <f t="shared" si="3"/>
        <v/>
      </c>
      <c r="N15" s="48" t="str">
        <f t="shared" si="0"/>
        <v/>
      </c>
      <c r="O15" s="1" t="str">
        <f t="shared" si="4"/>
        <v/>
      </c>
      <c r="P15" s="49" t="str">
        <f t="shared" si="5"/>
        <v/>
      </c>
      <c r="Q15" s="3"/>
      <c r="R15" s="3"/>
      <c r="S15" s="36" t="str">
        <f t="shared" si="6"/>
        <v/>
      </c>
      <c r="T15" s="14" t="str">
        <f t="shared" si="7"/>
        <v/>
      </c>
      <c r="U15" s="14" t="str">
        <f t="shared" si="8"/>
        <v/>
      </c>
      <c r="V15" s="14" t="str">
        <f t="shared" si="9"/>
        <v/>
      </c>
      <c r="W15" s="14" t="str">
        <f t="shared" si="9"/>
        <v/>
      </c>
      <c r="X15" s="14" t="str">
        <f t="shared" si="9"/>
        <v/>
      </c>
      <c r="Y15" s="14" t="str">
        <f t="shared" si="9"/>
        <v/>
      </c>
    </row>
    <row r="16" spans="1:25" ht="9.75" customHeight="1">
      <c r="A16" s="135"/>
      <c r="C16" s="2"/>
      <c r="D16" s="2"/>
      <c r="E16" s="61"/>
      <c r="F16" s="61"/>
      <c r="G16" s="98" t="str">
        <f t="shared" si="1"/>
        <v/>
      </c>
      <c r="H16" s="72"/>
      <c r="I16" s="72"/>
      <c r="J16" s="72"/>
      <c r="K16" s="72"/>
      <c r="L16" s="100" t="str">
        <f t="shared" si="2"/>
        <v/>
      </c>
      <c r="M16" s="102" t="str">
        <f t="shared" si="3"/>
        <v/>
      </c>
      <c r="N16" s="48" t="str">
        <f t="shared" si="0"/>
        <v/>
      </c>
      <c r="O16" s="1" t="str">
        <f t="shared" si="4"/>
        <v/>
      </c>
      <c r="P16" s="49" t="str">
        <f t="shared" si="5"/>
        <v/>
      </c>
      <c r="Q16" s="3"/>
      <c r="R16" s="3"/>
      <c r="S16" s="36" t="str">
        <f t="shared" si="6"/>
        <v/>
      </c>
      <c r="T16" s="14" t="str">
        <f t="shared" si="7"/>
        <v/>
      </c>
      <c r="U16" s="14" t="str">
        <f t="shared" si="8"/>
        <v/>
      </c>
      <c r="V16" s="14" t="str">
        <f t="shared" si="9"/>
        <v/>
      </c>
      <c r="W16" s="14" t="str">
        <f t="shared" si="9"/>
        <v/>
      </c>
      <c r="X16" s="14" t="str">
        <f t="shared" si="9"/>
        <v/>
      </c>
      <c r="Y16" s="14" t="str">
        <f t="shared" si="9"/>
        <v/>
      </c>
    </row>
    <row r="17" spans="1:25" ht="9.75" customHeight="1">
      <c r="A17" s="135"/>
      <c r="C17" s="2"/>
      <c r="D17" s="2"/>
      <c r="E17" s="61"/>
      <c r="F17" s="61"/>
      <c r="G17" s="98" t="str">
        <f t="shared" si="1"/>
        <v/>
      </c>
      <c r="H17" s="72"/>
      <c r="I17" s="72"/>
      <c r="J17" s="72"/>
      <c r="K17" s="72"/>
      <c r="L17" s="100" t="str">
        <f t="shared" si="2"/>
        <v/>
      </c>
      <c r="M17" s="102" t="str">
        <f t="shared" si="3"/>
        <v/>
      </c>
      <c r="N17" s="48" t="str">
        <f t="shared" si="0"/>
        <v/>
      </c>
      <c r="O17" s="1" t="str">
        <f t="shared" si="4"/>
        <v/>
      </c>
      <c r="P17" s="49" t="str">
        <f t="shared" si="5"/>
        <v/>
      </c>
      <c r="Q17" s="3"/>
      <c r="R17" s="3"/>
      <c r="S17" s="36" t="str">
        <f t="shared" si="6"/>
        <v/>
      </c>
      <c r="T17" s="14" t="str">
        <f t="shared" si="7"/>
        <v/>
      </c>
      <c r="U17" s="14" t="str">
        <f t="shared" si="8"/>
        <v/>
      </c>
      <c r="V17" s="14" t="str">
        <f t="shared" si="9"/>
        <v/>
      </c>
      <c r="W17" s="14" t="str">
        <f t="shared" si="9"/>
        <v/>
      </c>
      <c r="X17" s="14" t="str">
        <f t="shared" si="9"/>
        <v/>
      </c>
      <c r="Y17" s="14" t="str">
        <f t="shared" si="9"/>
        <v/>
      </c>
    </row>
    <row r="18" spans="1:25" ht="9.75" customHeight="1">
      <c r="A18" s="135"/>
      <c r="C18" s="2"/>
      <c r="D18" s="2"/>
      <c r="E18" s="61"/>
      <c r="F18" s="61"/>
      <c r="G18" s="98" t="str">
        <f t="shared" si="1"/>
        <v/>
      </c>
      <c r="H18" s="72"/>
      <c r="I18" s="72"/>
      <c r="J18" s="72"/>
      <c r="K18" s="72"/>
      <c r="L18" s="100" t="str">
        <f t="shared" si="2"/>
        <v/>
      </c>
      <c r="M18" s="102" t="str">
        <f t="shared" si="3"/>
        <v/>
      </c>
      <c r="N18" s="48" t="str">
        <f t="shared" si="0"/>
        <v/>
      </c>
      <c r="O18" s="1" t="str">
        <f t="shared" si="4"/>
        <v/>
      </c>
      <c r="P18" s="49" t="str">
        <f t="shared" si="5"/>
        <v/>
      </c>
      <c r="Q18" s="3"/>
      <c r="R18" s="3"/>
      <c r="S18" s="36" t="str">
        <f t="shared" si="6"/>
        <v/>
      </c>
      <c r="T18" s="14" t="str">
        <f t="shared" si="7"/>
        <v/>
      </c>
      <c r="U18" s="14" t="str">
        <f t="shared" si="8"/>
        <v/>
      </c>
      <c r="V18" s="14" t="str">
        <f t="shared" si="9"/>
        <v/>
      </c>
      <c r="W18" s="14" t="str">
        <f t="shared" si="9"/>
        <v/>
      </c>
      <c r="X18" s="14" t="str">
        <f t="shared" si="9"/>
        <v/>
      </c>
      <c r="Y18" s="14" t="str">
        <f t="shared" si="9"/>
        <v/>
      </c>
    </row>
    <row r="19" spans="1:25" ht="9.75" customHeight="1">
      <c r="A19" s="135"/>
      <c r="C19" s="2"/>
      <c r="D19" s="2"/>
      <c r="E19" s="61"/>
      <c r="F19" s="61"/>
      <c r="G19" s="98" t="str">
        <f t="shared" si="1"/>
        <v/>
      </c>
      <c r="H19" s="72"/>
      <c r="I19" s="72"/>
      <c r="J19" s="72"/>
      <c r="K19" s="72"/>
      <c r="L19" s="100" t="str">
        <f t="shared" si="2"/>
        <v/>
      </c>
      <c r="M19" s="102" t="str">
        <f t="shared" si="3"/>
        <v/>
      </c>
      <c r="N19" s="48" t="str">
        <f t="shared" si="0"/>
        <v/>
      </c>
      <c r="O19" s="1" t="str">
        <f t="shared" si="4"/>
        <v/>
      </c>
      <c r="P19" s="49" t="str">
        <f t="shared" si="5"/>
        <v/>
      </c>
      <c r="Q19" s="3"/>
      <c r="R19" s="3"/>
      <c r="S19" s="36" t="str">
        <f t="shared" si="6"/>
        <v/>
      </c>
      <c r="T19" s="14" t="str">
        <f t="shared" si="7"/>
        <v/>
      </c>
      <c r="U19" s="14" t="str">
        <f t="shared" si="8"/>
        <v/>
      </c>
      <c r="V19" s="14" t="str">
        <f t="shared" si="9"/>
        <v/>
      </c>
      <c r="W19" s="14" t="str">
        <f t="shared" si="9"/>
        <v/>
      </c>
      <c r="X19" s="14" t="str">
        <f t="shared" si="9"/>
        <v/>
      </c>
      <c r="Y19" s="14" t="str">
        <f t="shared" si="9"/>
        <v/>
      </c>
    </row>
    <row r="20" spans="1:25" ht="9.75" customHeight="1">
      <c r="A20" s="135"/>
      <c r="C20" s="2"/>
      <c r="D20" s="2"/>
      <c r="E20" s="61"/>
      <c r="F20" s="61"/>
      <c r="G20" s="98" t="str">
        <f t="shared" si="1"/>
        <v/>
      </c>
      <c r="H20" s="72"/>
      <c r="I20" s="72"/>
      <c r="J20" s="72"/>
      <c r="K20" s="72"/>
      <c r="L20" s="100" t="str">
        <f t="shared" si="2"/>
        <v/>
      </c>
      <c r="M20" s="102" t="str">
        <f t="shared" si="3"/>
        <v/>
      </c>
      <c r="N20" s="48" t="str">
        <f t="shared" si="0"/>
        <v/>
      </c>
      <c r="O20" s="1" t="str">
        <f t="shared" si="4"/>
        <v/>
      </c>
      <c r="P20" s="49" t="str">
        <f t="shared" si="5"/>
        <v/>
      </c>
      <c r="Q20" s="3"/>
      <c r="R20" s="3"/>
      <c r="S20" s="36" t="str">
        <f t="shared" si="6"/>
        <v/>
      </c>
      <c r="T20" s="14" t="str">
        <f t="shared" si="7"/>
        <v/>
      </c>
      <c r="U20" s="14" t="str">
        <f t="shared" si="8"/>
        <v/>
      </c>
      <c r="V20" s="14" t="str">
        <f t="shared" si="9"/>
        <v/>
      </c>
      <c r="W20" s="14" t="str">
        <f t="shared" si="9"/>
        <v/>
      </c>
      <c r="X20" s="14" t="str">
        <f t="shared" si="9"/>
        <v/>
      </c>
      <c r="Y20" s="14" t="str">
        <f t="shared" si="9"/>
        <v/>
      </c>
    </row>
    <row r="21" spans="1:25" ht="9.75" customHeight="1">
      <c r="A21" s="135"/>
      <c r="C21" s="2"/>
      <c r="D21" s="2"/>
      <c r="E21" s="61"/>
      <c r="F21" s="61"/>
      <c r="G21" s="98" t="str">
        <f t="shared" si="1"/>
        <v/>
      </c>
      <c r="H21" s="72"/>
      <c r="I21" s="72"/>
      <c r="J21" s="72"/>
      <c r="K21" s="72"/>
      <c r="L21" s="100" t="str">
        <f t="shared" si="2"/>
        <v/>
      </c>
      <c r="M21" s="102" t="str">
        <f t="shared" si="3"/>
        <v/>
      </c>
      <c r="N21" s="48" t="str">
        <f t="shared" si="0"/>
        <v/>
      </c>
      <c r="O21" s="1" t="str">
        <f t="shared" si="4"/>
        <v/>
      </c>
      <c r="P21" s="49" t="str">
        <f t="shared" si="5"/>
        <v/>
      </c>
      <c r="Q21" s="3"/>
      <c r="R21" s="3"/>
      <c r="S21" s="36" t="str">
        <f t="shared" si="6"/>
        <v/>
      </c>
      <c r="T21" s="14" t="str">
        <f t="shared" si="7"/>
        <v/>
      </c>
      <c r="U21" s="14" t="str">
        <f t="shared" si="8"/>
        <v/>
      </c>
      <c r="V21" s="14" t="str">
        <f t="shared" si="9"/>
        <v/>
      </c>
      <c r="W21" s="14" t="str">
        <f t="shared" si="9"/>
        <v/>
      </c>
      <c r="X21" s="14" t="str">
        <f t="shared" si="9"/>
        <v/>
      </c>
      <c r="Y21" s="14" t="str">
        <f t="shared" si="9"/>
        <v/>
      </c>
    </row>
    <row r="22" spans="1:25" ht="9.75" customHeight="1">
      <c r="A22" s="135"/>
      <c r="C22" s="2"/>
      <c r="D22" s="2"/>
      <c r="E22" s="61"/>
      <c r="F22" s="61"/>
      <c r="G22" s="98" t="str">
        <f t="shared" si="1"/>
        <v/>
      </c>
      <c r="H22" s="72"/>
      <c r="I22" s="72"/>
      <c r="J22" s="72"/>
      <c r="K22" s="72"/>
      <c r="L22" s="100" t="str">
        <f t="shared" si="2"/>
        <v/>
      </c>
      <c r="M22" s="102" t="str">
        <f t="shared" si="3"/>
        <v/>
      </c>
      <c r="N22" s="48" t="str">
        <f t="shared" si="0"/>
        <v/>
      </c>
      <c r="O22" s="1" t="str">
        <f t="shared" si="4"/>
        <v/>
      </c>
      <c r="P22" s="49" t="str">
        <f t="shared" si="5"/>
        <v/>
      </c>
      <c r="Q22" s="3"/>
      <c r="R22" s="3"/>
      <c r="S22" s="36" t="str">
        <f t="shared" si="6"/>
        <v/>
      </c>
      <c r="T22" s="14" t="str">
        <f t="shared" si="7"/>
        <v/>
      </c>
      <c r="U22" s="14" t="str">
        <f t="shared" si="8"/>
        <v/>
      </c>
      <c r="V22" s="14" t="str">
        <f t="shared" si="9"/>
        <v/>
      </c>
      <c r="W22" s="14" t="str">
        <f t="shared" si="9"/>
        <v/>
      </c>
      <c r="X22" s="14" t="str">
        <f t="shared" si="9"/>
        <v/>
      </c>
      <c r="Y22" s="14" t="str">
        <f t="shared" si="9"/>
        <v/>
      </c>
    </row>
    <row r="23" spans="1:25" ht="9.75" customHeight="1">
      <c r="A23" s="135"/>
      <c r="C23" s="2"/>
      <c r="D23" s="2"/>
      <c r="E23" s="61"/>
      <c r="F23" s="61"/>
      <c r="G23" s="98" t="str">
        <f t="shared" si="1"/>
        <v/>
      </c>
      <c r="H23" s="72"/>
      <c r="I23" s="72"/>
      <c r="J23" s="72"/>
      <c r="K23" s="72"/>
      <c r="L23" s="100" t="str">
        <f t="shared" si="2"/>
        <v/>
      </c>
      <c r="M23" s="102" t="str">
        <f t="shared" si="3"/>
        <v/>
      </c>
      <c r="N23" s="48" t="str">
        <f t="shared" si="0"/>
        <v/>
      </c>
      <c r="O23" s="1" t="str">
        <f t="shared" si="4"/>
        <v/>
      </c>
      <c r="P23" s="49" t="str">
        <f t="shared" si="5"/>
        <v/>
      </c>
      <c r="Q23" s="3"/>
      <c r="R23" s="3"/>
      <c r="S23" s="36" t="str">
        <f t="shared" si="6"/>
        <v/>
      </c>
      <c r="T23" s="14" t="str">
        <f t="shared" si="7"/>
        <v/>
      </c>
      <c r="U23" s="14" t="str">
        <f t="shared" si="8"/>
        <v/>
      </c>
      <c r="V23" s="14" t="str">
        <f t="shared" si="9"/>
        <v/>
      </c>
      <c r="W23" s="14" t="str">
        <f t="shared" si="9"/>
        <v/>
      </c>
      <c r="X23" s="14" t="str">
        <f t="shared" si="9"/>
        <v/>
      </c>
      <c r="Y23" s="14" t="str">
        <f t="shared" si="9"/>
        <v/>
      </c>
    </row>
    <row r="24" spans="1:25" ht="9.75" customHeight="1">
      <c r="A24" s="135"/>
      <c r="C24" s="2"/>
      <c r="D24" s="2"/>
      <c r="E24" s="61"/>
      <c r="F24" s="61"/>
      <c r="G24" s="98" t="str">
        <f t="shared" si="1"/>
        <v/>
      </c>
      <c r="H24" s="72"/>
      <c r="I24" s="72"/>
      <c r="J24" s="72"/>
      <c r="K24" s="72"/>
      <c r="L24" s="100" t="str">
        <f t="shared" si="2"/>
        <v/>
      </c>
      <c r="M24" s="102" t="str">
        <f t="shared" si="3"/>
        <v/>
      </c>
      <c r="N24" s="48" t="str">
        <f t="shared" si="0"/>
        <v/>
      </c>
      <c r="O24" s="1" t="str">
        <f t="shared" si="4"/>
        <v/>
      </c>
      <c r="P24" s="49" t="str">
        <f t="shared" si="5"/>
        <v/>
      </c>
      <c r="Q24" s="3"/>
      <c r="R24" s="3"/>
      <c r="S24" s="36" t="str">
        <f t="shared" si="6"/>
        <v/>
      </c>
      <c r="T24" s="14" t="str">
        <f t="shared" si="7"/>
        <v/>
      </c>
      <c r="U24" s="14" t="str">
        <f t="shared" si="8"/>
        <v/>
      </c>
      <c r="V24" s="14" t="str">
        <f t="shared" si="9"/>
        <v/>
      </c>
      <c r="W24" s="14" t="str">
        <f t="shared" si="9"/>
        <v/>
      </c>
      <c r="X24" s="14" t="str">
        <f t="shared" si="9"/>
        <v/>
      </c>
      <c r="Y24" s="14" t="str">
        <f t="shared" si="9"/>
        <v/>
      </c>
    </row>
    <row r="25" spans="1:25" ht="9.75" customHeight="1">
      <c r="A25" s="135"/>
      <c r="C25" s="2"/>
      <c r="D25" s="2"/>
      <c r="E25" s="61"/>
      <c r="F25" s="61"/>
      <c r="G25" s="98" t="str">
        <f t="shared" si="1"/>
        <v/>
      </c>
      <c r="H25" s="72"/>
      <c r="I25" s="72"/>
      <c r="J25" s="72"/>
      <c r="K25" s="72"/>
      <c r="L25" s="100" t="str">
        <f t="shared" si="2"/>
        <v/>
      </c>
      <c r="M25" s="102" t="str">
        <f t="shared" si="3"/>
        <v/>
      </c>
      <c r="N25" s="48" t="str">
        <f t="shared" si="0"/>
        <v/>
      </c>
      <c r="O25" s="1" t="str">
        <f t="shared" si="4"/>
        <v/>
      </c>
      <c r="P25" s="49" t="str">
        <f t="shared" si="5"/>
        <v/>
      </c>
      <c r="Q25" s="3"/>
      <c r="R25" s="3"/>
      <c r="S25" s="36" t="str">
        <f t="shared" si="6"/>
        <v/>
      </c>
      <c r="T25" s="14" t="str">
        <f t="shared" si="7"/>
        <v/>
      </c>
      <c r="U25" s="14" t="str">
        <f t="shared" si="8"/>
        <v/>
      </c>
      <c r="V25" s="14" t="str">
        <f t="shared" si="9"/>
        <v/>
      </c>
      <c r="W25" s="14" t="str">
        <f t="shared" si="9"/>
        <v/>
      </c>
      <c r="X25" s="14" t="str">
        <f t="shared" si="9"/>
        <v/>
      </c>
      <c r="Y25" s="14" t="str">
        <f t="shared" si="9"/>
        <v/>
      </c>
    </row>
    <row r="26" spans="1:25" ht="9.75" customHeight="1">
      <c r="A26" s="135"/>
      <c r="C26" s="2"/>
      <c r="D26" s="2"/>
      <c r="E26" s="61"/>
      <c r="F26" s="61"/>
      <c r="G26" s="98" t="str">
        <f t="shared" si="1"/>
        <v/>
      </c>
      <c r="H26" s="72"/>
      <c r="I26" s="72"/>
      <c r="J26" s="72"/>
      <c r="K26" s="72"/>
      <c r="L26" s="100" t="str">
        <f t="shared" si="2"/>
        <v/>
      </c>
      <c r="M26" s="102" t="str">
        <f t="shared" si="3"/>
        <v/>
      </c>
      <c r="N26" s="48" t="str">
        <f t="shared" si="0"/>
        <v/>
      </c>
      <c r="O26" s="1" t="str">
        <f t="shared" si="4"/>
        <v/>
      </c>
      <c r="P26" s="49" t="str">
        <f t="shared" si="5"/>
        <v/>
      </c>
      <c r="Q26" s="3"/>
      <c r="R26" s="3"/>
      <c r="S26" s="36" t="str">
        <f t="shared" si="6"/>
        <v/>
      </c>
      <c r="T26" s="14" t="str">
        <f t="shared" si="7"/>
        <v/>
      </c>
      <c r="U26" s="14" t="str">
        <f t="shared" si="8"/>
        <v/>
      </c>
      <c r="V26" s="14" t="str">
        <f t="shared" si="9"/>
        <v/>
      </c>
      <c r="W26" s="14" t="str">
        <f t="shared" si="9"/>
        <v/>
      </c>
      <c r="X26" s="14" t="str">
        <f t="shared" si="9"/>
        <v/>
      </c>
      <c r="Y26" s="14" t="str">
        <f t="shared" si="9"/>
        <v/>
      </c>
    </row>
    <row r="27" spans="1:25" ht="9.75" customHeight="1">
      <c r="A27" s="135"/>
      <c r="C27" s="2"/>
      <c r="D27" s="2"/>
      <c r="E27" s="61"/>
      <c r="F27" s="61"/>
      <c r="G27" s="98" t="str">
        <f t="shared" si="1"/>
        <v/>
      </c>
      <c r="H27" s="72"/>
      <c r="I27" s="72"/>
      <c r="J27" s="72"/>
      <c r="K27" s="72"/>
      <c r="L27" s="100" t="str">
        <f t="shared" si="2"/>
        <v/>
      </c>
      <c r="M27" s="102" t="str">
        <f t="shared" si="3"/>
        <v/>
      </c>
      <c r="N27" s="48" t="str">
        <f t="shared" si="0"/>
        <v/>
      </c>
      <c r="O27" s="1" t="str">
        <f t="shared" si="4"/>
        <v/>
      </c>
      <c r="P27" s="49" t="str">
        <f t="shared" si="5"/>
        <v/>
      </c>
      <c r="Q27" s="3"/>
      <c r="R27" s="3"/>
      <c r="S27" s="36" t="str">
        <f t="shared" si="6"/>
        <v/>
      </c>
      <c r="T27" s="14" t="str">
        <f t="shared" si="7"/>
        <v/>
      </c>
      <c r="U27" s="14" t="str">
        <f t="shared" si="8"/>
        <v/>
      </c>
      <c r="V27" s="14" t="str">
        <f t="shared" si="9"/>
        <v/>
      </c>
      <c r="W27" s="14" t="str">
        <f t="shared" si="9"/>
        <v/>
      </c>
      <c r="X27" s="14" t="str">
        <f t="shared" si="9"/>
        <v/>
      </c>
      <c r="Y27" s="14" t="str">
        <f t="shared" si="9"/>
        <v/>
      </c>
    </row>
    <row r="28" spans="1:25" ht="9.75" customHeight="1">
      <c r="A28" s="135"/>
      <c r="C28" s="2"/>
      <c r="D28" s="2"/>
      <c r="E28" s="61"/>
      <c r="F28" s="61"/>
      <c r="G28" s="98" t="str">
        <f t="shared" si="1"/>
        <v/>
      </c>
      <c r="H28" s="72"/>
      <c r="I28" s="72"/>
      <c r="J28" s="72"/>
      <c r="K28" s="72"/>
      <c r="L28" s="100" t="str">
        <f t="shared" si="2"/>
        <v/>
      </c>
      <c r="M28" s="102" t="str">
        <f t="shared" si="3"/>
        <v/>
      </c>
      <c r="N28" s="48" t="str">
        <f t="shared" si="0"/>
        <v/>
      </c>
      <c r="O28" s="1" t="str">
        <f t="shared" si="4"/>
        <v/>
      </c>
      <c r="P28" s="49" t="str">
        <f t="shared" si="5"/>
        <v/>
      </c>
      <c r="Q28" s="3"/>
      <c r="R28" s="3"/>
      <c r="S28" s="36" t="str">
        <f t="shared" si="6"/>
        <v/>
      </c>
      <c r="T28" s="14" t="str">
        <f t="shared" si="7"/>
        <v/>
      </c>
      <c r="U28" s="14" t="str">
        <f t="shared" si="8"/>
        <v/>
      </c>
      <c r="V28" s="14" t="str">
        <f t="shared" si="9"/>
        <v/>
      </c>
      <c r="W28" s="14" t="str">
        <f t="shared" si="9"/>
        <v/>
      </c>
      <c r="X28" s="14" t="str">
        <f t="shared" si="9"/>
        <v/>
      </c>
      <c r="Y28" s="14" t="str">
        <f t="shared" si="9"/>
        <v/>
      </c>
    </row>
    <row r="29" spans="1:25" ht="9.75" customHeight="1">
      <c r="A29" s="135"/>
      <c r="C29" s="2"/>
      <c r="D29" s="2"/>
      <c r="E29" s="61"/>
      <c r="F29" s="61"/>
      <c r="G29" s="98" t="str">
        <f t="shared" si="1"/>
        <v/>
      </c>
      <c r="H29" s="72"/>
      <c r="I29" s="72"/>
      <c r="J29" s="72"/>
      <c r="K29" s="72"/>
      <c r="L29" s="100" t="str">
        <f t="shared" si="2"/>
        <v/>
      </c>
      <c r="M29" s="102" t="str">
        <f t="shared" si="3"/>
        <v/>
      </c>
      <c r="N29" s="48" t="str">
        <f t="shared" si="0"/>
        <v/>
      </c>
      <c r="O29" s="1" t="str">
        <f t="shared" si="4"/>
        <v/>
      </c>
      <c r="P29" s="49" t="str">
        <f t="shared" si="5"/>
        <v/>
      </c>
      <c r="Q29" s="3"/>
      <c r="R29" s="3"/>
      <c r="S29" s="36" t="str">
        <f t="shared" si="6"/>
        <v/>
      </c>
      <c r="T29" s="14" t="str">
        <f t="shared" si="7"/>
        <v/>
      </c>
      <c r="U29" s="14" t="str">
        <f t="shared" si="8"/>
        <v/>
      </c>
      <c r="V29" s="14" t="str">
        <f t="shared" si="9"/>
        <v/>
      </c>
      <c r="W29" s="14" t="str">
        <f t="shared" si="9"/>
        <v/>
      </c>
      <c r="X29" s="14" t="str">
        <f t="shared" si="9"/>
        <v/>
      </c>
      <c r="Y29" s="14" t="str">
        <f t="shared" si="9"/>
        <v/>
      </c>
    </row>
    <row r="30" spans="1:25" ht="9.75" customHeight="1">
      <c r="A30" s="135"/>
      <c r="C30" s="2"/>
      <c r="D30" s="2"/>
      <c r="E30" s="61"/>
      <c r="F30" s="61"/>
      <c r="G30" s="98" t="str">
        <f t="shared" si="1"/>
        <v/>
      </c>
      <c r="H30" s="72"/>
      <c r="I30" s="72"/>
      <c r="J30" s="72"/>
      <c r="K30" s="72"/>
      <c r="L30" s="100" t="str">
        <f t="shared" si="2"/>
        <v/>
      </c>
      <c r="M30" s="102" t="str">
        <f t="shared" si="3"/>
        <v/>
      </c>
      <c r="N30" s="48" t="str">
        <f t="shared" si="0"/>
        <v/>
      </c>
      <c r="O30" s="1" t="str">
        <f t="shared" si="4"/>
        <v/>
      </c>
      <c r="P30" s="49" t="str">
        <f t="shared" si="5"/>
        <v/>
      </c>
      <c r="Q30" s="3"/>
      <c r="R30" s="3"/>
      <c r="S30" s="36" t="str">
        <f t="shared" si="6"/>
        <v/>
      </c>
      <c r="T30" s="14" t="str">
        <f t="shared" si="7"/>
        <v/>
      </c>
      <c r="U30" s="14" t="str">
        <f t="shared" si="8"/>
        <v/>
      </c>
      <c r="V30" s="14" t="str">
        <f t="shared" si="9"/>
        <v/>
      </c>
      <c r="W30" s="14" t="str">
        <f t="shared" si="9"/>
        <v/>
      </c>
      <c r="X30" s="14" t="str">
        <f t="shared" si="9"/>
        <v/>
      </c>
      <c r="Y30" s="14" t="str">
        <f t="shared" si="9"/>
        <v/>
      </c>
    </row>
    <row r="31" spans="1:25" ht="9.75" customHeight="1">
      <c r="A31" s="135"/>
      <c r="C31" s="2"/>
      <c r="D31" s="2"/>
      <c r="E31" s="61"/>
      <c r="F31" s="61"/>
      <c r="G31" s="98" t="str">
        <f t="shared" si="1"/>
        <v/>
      </c>
      <c r="H31" s="72"/>
      <c r="I31" s="72"/>
      <c r="J31" s="72"/>
      <c r="K31" s="72"/>
      <c r="L31" s="100" t="str">
        <f t="shared" si="2"/>
        <v/>
      </c>
      <c r="M31" s="102" t="str">
        <f t="shared" si="3"/>
        <v/>
      </c>
      <c r="N31" s="48" t="str">
        <f t="shared" si="0"/>
        <v/>
      </c>
      <c r="O31" s="1" t="str">
        <f t="shared" si="4"/>
        <v/>
      </c>
      <c r="P31" s="49" t="str">
        <f t="shared" si="5"/>
        <v/>
      </c>
      <c r="Q31" s="3"/>
      <c r="R31" s="3"/>
      <c r="S31" s="36" t="str">
        <f t="shared" si="6"/>
        <v/>
      </c>
      <c r="T31" s="14" t="str">
        <f t="shared" si="7"/>
        <v/>
      </c>
      <c r="U31" s="14" t="str">
        <f t="shared" si="8"/>
        <v/>
      </c>
      <c r="V31" s="14" t="str">
        <f t="shared" ref="V31:Y53" si="10">IF(U31="","",IF($U31=V$2,"1","0"))</f>
        <v/>
      </c>
      <c r="W31" s="14" t="str">
        <f t="shared" si="10"/>
        <v/>
      </c>
      <c r="X31" s="14" t="str">
        <f t="shared" si="10"/>
        <v/>
      </c>
      <c r="Y31" s="14" t="str">
        <f t="shared" si="10"/>
        <v/>
      </c>
    </row>
    <row r="32" spans="1:25" ht="9.75" customHeight="1">
      <c r="A32" s="135"/>
      <c r="C32" s="2"/>
      <c r="D32" s="2"/>
      <c r="E32" s="61"/>
      <c r="F32" s="61"/>
      <c r="G32" s="98" t="str">
        <f t="shared" si="1"/>
        <v/>
      </c>
      <c r="H32" s="72"/>
      <c r="I32" s="72"/>
      <c r="J32" s="72"/>
      <c r="K32" s="72"/>
      <c r="L32" s="100" t="str">
        <f t="shared" si="2"/>
        <v/>
      </c>
      <c r="M32" s="102" t="str">
        <f t="shared" si="3"/>
        <v/>
      </c>
      <c r="N32" s="48" t="str">
        <f t="shared" si="0"/>
        <v/>
      </c>
      <c r="O32" s="1" t="str">
        <f t="shared" si="4"/>
        <v/>
      </c>
      <c r="P32" s="49" t="str">
        <f t="shared" si="5"/>
        <v/>
      </c>
      <c r="Q32" s="3"/>
      <c r="R32" s="3"/>
      <c r="S32" s="36" t="str">
        <f t="shared" si="6"/>
        <v/>
      </c>
      <c r="T32" s="14" t="str">
        <f t="shared" si="7"/>
        <v/>
      </c>
      <c r="U32" s="14" t="str">
        <f t="shared" si="8"/>
        <v/>
      </c>
      <c r="V32" s="14" t="str">
        <f t="shared" si="10"/>
        <v/>
      </c>
      <c r="W32" s="14" t="str">
        <f t="shared" si="10"/>
        <v/>
      </c>
      <c r="X32" s="14" t="str">
        <f t="shared" si="10"/>
        <v/>
      </c>
      <c r="Y32" s="14" t="str">
        <f t="shared" si="10"/>
        <v/>
      </c>
    </row>
    <row r="33" spans="1:25" ht="9.75" customHeight="1">
      <c r="A33" s="135"/>
      <c r="C33" s="2"/>
      <c r="D33" s="2"/>
      <c r="E33" s="61"/>
      <c r="F33" s="61"/>
      <c r="G33" s="98" t="str">
        <f t="shared" si="1"/>
        <v/>
      </c>
      <c r="H33" s="72"/>
      <c r="I33" s="72"/>
      <c r="J33" s="72"/>
      <c r="K33" s="72"/>
      <c r="L33" s="100" t="str">
        <f t="shared" si="2"/>
        <v/>
      </c>
      <c r="M33" s="102" t="str">
        <f t="shared" si="3"/>
        <v/>
      </c>
      <c r="N33" s="48" t="str">
        <f t="shared" si="0"/>
        <v/>
      </c>
      <c r="O33" s="1" t="str">
        <f t="shared" si="4"/>
        <v/>
      </c>
      <c r="P33" s="49" t="str">
        <f t="shared" si="5"/>
        <v/>
      </c>
      <c r="Q33" s="3"/>
      <c r="R33" s="3"/>
      <c r="S33" s="36" t="str">
        <f t="shared" si="6"/>
        <v/>
      </c>
      <c r="T33" s="14" t="str">
        <f t="shared" si="7"/>
        <v/>
      </c>
      <c r="U33" s="14" t="str">
        <f t="shared" si="8"/>
        <v/>
      </c>
      <c r="V33" s="14" t="str">
        <f t="shared" si="10"/>
        <v/>
      </c>
      <c r="W33" s="14" t="str">
        <f t="shared" si="10"/>
        <v/>
      </c>
      <c r="X33" s="14" t="str">
        <f t="shared" si="10"/>
        <v/>
      </c>
      <c r="Y33" s="14" t="str">
        <f t="shared" si="10"/>
        <v/>
      </c>
    </row>
    <row r="34" spans="1:25" ht="9.75" customHeight="1">
      <c r="A34" s="135"/>
      <c r="C34" s="2"/>
      <c r="D34" s="2"/>
      <c r="E34" s="61"/>
      <c r="F34" s="61"/>
      <c r="G34" s="98" t="str">
        <f t="shared" si="1"/>
        <v/>
      </c>
      <c r="H34" s="72"/>
      <c r="I34" s="72"/>
      <c r="J34" s="72"/>
      <c r="K34" s="72"/>
      <c r="L34" s="100" t="str">
        <f t="shared" si="2"/>
        <v/>
      </c>
      <c r="M34" s="102" t="str">
        <f t="shared" si="3"/>
        <v/>
      </c>
      <c r="N34" s="48" t="str">
        <f t="shared" si="0"/>
        <v/>
      </c>
      <c r="O34" s="1" t="str">
        <f t="shared" si="4"/>
        <v/>
      </c>
      <c r="P34" s="49" t="str">
        <f t="shared" si="5"/>
        <v/>
      </c>
      <c r="Q34" s="3"/>
      <c r="R34" s="3"/>
      <c r="S34" s="36" t="str">
        <f t="shared" si="6"/>
        <v/>
      </c>
      <c r="T34" s="14" t="str">
        <f t="shared" si="7"/>
        <v/>
      </c>
      <c r="U34" s="14" t="str">
        <f t="shared" si="8"/>
        <v/>
      </c>
      <c r="V34" s="14" t="str">
        <f t="shared" si="10"/>
        <v/>
      </c>
      <c r="W34" s="14" t="str">
        <f t="shared" si="10"/>
        <v/>
      </c>
      <c r="X34" s="14" t="str">
        <f t="shared" si="10"/>
        <v/>
      </c>
      <c r="Y34" s="14" t="str">
        <f t="shared" si="10"/>
        <v/>
      </c>
    </row>
    <row r="35" spans="1:25" ht="9.75" customHeight="1">
      <c r="A35" s="135"/>
      <c r="C35" s="2"/>
      <c r="D35" s="2"/>
      <c r="E35" s="61"/>
      <c r="F35" s="61"/>
      <c r="G35" s="98" t="str">
        <f t="shared" si="1"/>
        <v/>
      </c>
      <c r="H35" s="72"/>
      <c r="I35" s="72"/>
      <c r="J35" s="72"/>
      <c r="K35" s="72"/>
      <c r="L35" s="100" t="str">
        <f t="shared" si="2"/>
        <v/>
      </c>
      <c r="M35" s="102" t="str">
        <f t="shared" si="3"/>
        <v/>
      </c>
      <c r="N35" s="48" t="str">
        <f t="shared" ref="N35:N53" si="11">IF(ISBLANK(A35),"",IFERROR(ROUND(IF(M35="","",-11.965*M35^2+32.28*M35+78.259),0),""))</f>
        <v/>
      </c>
      <c r="O35" s="1" t="str">
        <f t="shared" si="4"/>
        <v/>
      </c>
      <c r="P35" s="49" t="str">
        <f t="shared" si="5"/>
        <v/>
      </c>
      <c r="Q35" s="3"/>
      <c r="R35" s="3"/>
      <c r="S35" s="36" t="str">
        <f t="shared" si="6"/>
        <v/>
      </c>
      <c r="T35" s="14" t="str">
        <f t="shared" si="7"/>
        <v/>
      </c>
      <c r="U35" s="14" t="str">
        <f t="shared" si="8"/>
        <v/>
      </c>
      <c r="V35" s="14" t="str">
        <f t="shared" si="10"/>
        <v/>
      </c>
      <c r="W35" s="14" t="str">
        <f t="shared" si="10"/>
        <v/>
      </c>
      <c r="X35" s="14" t="str">
        <f t="shared" si="10"/>
        <v/>
      </c>
      <c r="Y35" s="14" t="str">
        <f t="shared" si="10"/>
        <v/>
      </c>
    </row>
    <row r="36" spans="1:25" ht="9.75" customHeight="1">
      <c r="A36" s="135"/>
      <c r="C36" s="2"/>
      <c r="D36" s="2"/>
      <c r="E36" s="61"/>
      <c r="F36" s="61"/>
      <c r="G36" s="98" t="str">
        <f t="shared" si="1"/>
        <v/>
      </c>
      <c r="H36" s="72"/>
      <c r="I36" s="72"/>
      <c r="J36" s="72"/>
      <c r="K36" s="72"/>
      <c r="L36" s="100" t="str">
        <f t="shared" si="2"/>
        <v/>
      </c>
      <c r="M36" s="102" t="str">
        <f t="shared" si="3"/>
        <v/>
      </c>
      <c r="N36" s="48" t="str">
        <f t="shared" si="11"/>
        <v/>
      </c>
      <c r="O36" s="1" t="str">
        <f t="shared" si="4"/>
        <v/>
      </c>
      <c r="P36" s="49" t="str">
        <f t="shared" si="5"/>
        <v/>
      </c>
      <c r="Q36" s="3"/>
      <c r="R36" s="3"/>
      <c r="S36" s="36" t="str">
        <f t="shared" si="6"/>
        <v/>
      </c>
      <c r="T36" s="14" t="str">
        <f t="shared" si="7"/>
        <v/>
      </c>
      <c r="U36" s="14" t="str">
        <f t="shared" si="8"/>
        <v/>
      </c>
      <c r="V36" s="14" t="str">
        <f t="shared" si="10"/>
        <v/>
      </c>
      <c r="W36" s="14" t="str">
        <f t="shared" si="10"/>
        <v/>
      </c>
      <c r="X36" s="14" t="str">
        <f t="shared" si="10"/>
        <v/>
      </c>
      <c r="Y36" s="14" t="str">
        <f t="shared" si="10"/>
        <v/>
      </c>
    </row>
    <row r="37" spans="1:25" ht="9.75" customHeight="1">
      <c r="A37" s="135"/>
      <c r="C37" s="2"/>
      <c r="D37" s="2"/>
      <c r="E37" s="61"/>
      <c r="F37" s="61"/>
      <c r="G37" s="98" t="str">
        <f t="shared" si="1"/>
        <v/>
      </c>
      <c r="H37" s="72"/>
      <c r="I37" s="72"/>
      <c r="J37" s="72"/>
      <c r="K37" s="72"/>
      <c r="L37" s="100" t="str">
        <f t="shared" si="2"/>
        <v/>
      </c>
      <c r="M37" s="102" t="str">
        <f t="shared" si="3"/>
        <v/>
      </c>
      <c r="N37" s="48" t="str">
        <f t="shared" si="11"/>
        <v/>
      </c>
      <c r="O37" s="1" t="str">
        <f t="shared" si="4"/>
        <v/>
      </c>
      <c r="P37" s="49" t="str">
        <f t="shared" si="5"/>
        <v/>
      </c>
      <c r="Q37" s="3"/>
      <c r="R37" s="3"/>
      <c r="S37" s="36" t="str">
        <f t="shared" si="6"/>
        <v/>
      </c>
      <c r="T37" s="14" t="str">
        <f t="shared" si="7"/>
        <v/>
      </c>
      <c r="U37" s="14" t="str">
        <f t="shared" si="8"/>
        <v/>
      </c>
      <c r="V37" s="14" t="str">
        <f t="shared" si="10"/>
        <v/>
      </c>
      <c r="W37" s="14" t="str">
        <f t="shared" si="10"/>
        <v/>
      </c>
      <c r="X37" s="14" t="str">
        <f t="shared" si="10"/>
        <v/>
      </c>
      <c r="Y37" s="14" t="str">
        <f t="shared" si="10"/>
        <v/>
      </c>
    </row>
    <row r="38" spans="1:25" ht="9.75" customHeight="1">
      <c r="A38" s="135"/>
      <c r="C38" s="2"/>
      <c r="D38" s="2"/>
      <c r="E38" s="61"/>
      <c r="F38" s="61"/>
      <c r="G38" s="98" t="str">
        <f t="shared" si="1"/>
        <v/>
      </c>
      <c r="H38" s="72"/>
      <c r="I38" s="72"/>
      <c r="J38" s="72"/>
      <c r="K38" s="72"/>
      <c r="L38" s="100" t="str">
        <f t="shared" si="2"/>
        <v/>
      </c>
      <c r="M38" s="102" t="str">
        <f t="shared" si="3"/>
        <v/>
      </c>
      <c r="N38" s="48" t="str">
        <f t="shared" si="11"/>
        <v/>
      </c>
      <c r="O38" s="1" t="str">
        <f t="shared" si="4"/>
        <v/>
      </c>
      <c r="P38" s="49" t="str">
        <f t="shared" si="5"/>
        <v/>
      </c>
      <c r="Q38" s="3"/>
      <c r="R38" s="3"/>
      <c r="S38" s="36" t="str">
        <f t="shared" si="6"/>
        <v/>
      </c>
      <c r="T38" s="14" t="str">
        <f t="shared" si="7"/>
        <v/>
      </c>
      <c r="U38" s="14" t="str">
        <f t="shared" si="8"/>
        <v/>
      </c>
      <c r="V38" s="14" t="str">
        <f t="shared" si="10"/>
        <v/>
      </c>
      <c r="W38" s="14" t="str">
        <f t="shared" si="10"/>
        <v/>
      </c>
      <c r="X38" s="14" t="str">
        <f t="shared" si="10"/>
        <v/>
      </c>
      <c r="Y38" s="14" t="str">
        <f t="shared" si="10"/>
        <v/>
      </c>
    </row>
    <row r="39" spans="1:25" ht="9.75" customHeight="1">
      <c r="A39" s="135"/>
      <c r="C39" s="2"/>
      <c r="D39" s="2"/>
      <c r="E39" s="61"/>
      <c r="F39" s="61"/>
      <c r="G39" s="98" t="str">
        <f t="shared" si="1"/>
        <v/>
      </c>
      <c r="H39" s="72"/>
      <c r="I39" s="72"/>
      <c r="J39" s="72"/>
      <c r="K39" s="72"/>
      <c r="L39" s="100" t="str">
        <f t="shared" si="2"/>
        <v/>
      </c>
      <c r="M39" s="102" t="str">
        <f t="shared" si="3"/>
        <v/>
      </c>
      <c r="N39" s="48" t="str">
        <f t="shared" si="11"/>
        <v/>
      </c>
      <c r="O39" s="1" t="str">
        <f t="shared" si="4"/>
        <v/>
      </c>
      <c r="P39" s="49" t="str">
        <f t="shared" si="5"/>
        <v/>
      </c>
      <c r="Q39" s="3"/>
      <c r="R39" s="3"/>
      <c r="S39" s="36" t="str">
        <f t="shared" si="6"/>
        <v/>
      </c>
      <c r="T39" s="14" t="str">
        <f t="shared" si="7"/>
        <v/>
      </c>
      <c r="U39" s="14" t="str">
        <f t="shared" si="8"/>
        <v/>
      </c>
      <c r="V39" s="14" t="str">
        <f t="shared" si="10"/>
        <v/>
      </c>
      <c r="W39" s="14" t="str">
        <f t="shared" si="10"/>
        <v/>
      </c>
      <c r="X39" s="14" t="str">
        <f t="shared" si="10"/>
        <v/>
      </c>
      <c r="Y39" s="14" t="str">
        <f t="shared" si="10"/>
        <v/>
      </c>
    </row>
    <row r="40" spans="1:25" ht="9.75" customHeight="1">
      <c r="A40" s="135"/>
      <c r="C40" s="2"/>
      <c r="D40" s="2"/>
      <c r="E40" s="61"/>
      <c r="F40" s="61"/>
      <c r="G40" s="98" t="str">
        <f t="shared" si="1"/>
        <v/>
      </c>
      <c r="H40" s="72"/>
      <c r="I40" s="72"/>
      <c r="J40" s="72"/>
      <c r="K40" s="72"/>
      <c r="L40" s="100" t="str">
        <f t="shared" si="2"/>
        <v/>
      </c>
      <c r="M40" s="102" t="str">
        <f t="shared" si="3"/>
        <v/>
      </c>
      <c r="N40" s="48" t="str">
        <f t="shared" si="11"/>
        <v/>
      </c>
      <c r="O40" s="1" t="str">
        <f t="shared" si="4"/>
        <v/>
      </c>
      <c r="P40" s="49" t="str">
        <f t="shared" si="5"/>
        <v/>
      </c>
      <c r="Q40" s="3"/>
      <c r="R40" s="3"/>
      <c r="S40" s="36" t="str">
        <f t="shared" si="6"/>
        <v/>
      </c>
      <c r="T40" s="14" t="str">
        <f t="shared" si="7"/>
        <v/>
      </c>
      <c r="U40" s="14" t="str">
        <f t="shared" si="8"/>
        <v/>
      </c>
      <c r="V40" s="14" t="str">
        <f t="shared" si="10"/>
        <v/>
      </c>
      <c r="W40" s="14" t="str">
        <f t="shared" si="10"/>
        <v/>
      </c>
      <c r="X40" s="14" t="str">
        <f t="shared" si="10"/>
        <v/>
      </c>
      <c r="Y40" s="14" t="str">
        <f t="shared" si="10"/>
        <v/>
      </c>
    </row>
    <row r="41" spans="1:25" ht="9.75" customHeight="1">
      <c r="A41" s="135"/>
      <c r="C41" s="2"/>
      <c r="D41" s="2"/>
      <c r="E41" s="61"/>
      <c r="F41" s="61"/>
      <c r="G41" s="98" t="str">
        <f t="shared" si="1"/>
        <v/>
      </c>
      <c r="H41" s="72"/>
      <c r="I41" s="72"/>
      <c r="J41" s="72"/>
      <c r="K41" s="72"/>
      <c r="L41" s="100" t="str">
        <f t="shared" si="2"/>
        <v/>
      </c>
      <c r="M41" s="102" t="str">
        <f t="shared" si="3"/>
        <v/>
      </c>
      <c r="N41" s="48" t="str">
        <f t="shared" si="11"/>
        <v/>
      </c>
      <c r="O41" s="1" t="str">
        <f t="shared" si="4"/>
        <v/>
      </c>
      <c r="P41" s="49" t="str">
        <f t="shared" si="5"/>
        <v/>
      </c>
      <c r="Q41" s="3"/>
      <c r="R41" s="3"/>
      <c r="S41" s="36" t="str">
        <f t="shared" si="6"/>
        <v/>
      </c>
      <c r="T41" s="14" t="str">
        <f t="shared" si="7"/>
        <v/>
      </c>
      <c r="U41" s="14" t="str">
        <f t="shared" si="8"/>
        <v/>
      </c>
      <c r="V41" s="14" t="str">
        <f t="shared" si="10"/>
        <v/>
      </c>
      <c r="W41" s="14" t="str">
        <f t="shared" si="10"/>
        <v/>
      </c>
      <c r="X41" s="14" t="str">
        <f t="shared" si="10"/>
        <v/>
      </c>
      <c r="Y41" s="14" t="str">
        <f t="shared" si="10"/>
        <v/>
      </c>
    </row>
    <row r="42" spans="1:25" ht="9.75" customHeight="1">
      <c r="A42" s="135"/>
      <c r="C42" s="2"/>
      <c r="D42" s="2"/>
      <c r="E42" s="61"/>
      <c r="F42" s="61"/>
      <c r="G42" s="98" t="str">
        <f t="shared" si="1"/>
        <v/>
      </c>
      <c r="H42" s="72"/>
      <c r="I42" s="72"/>
      <c r="J42" s="72"/>
      <c r="K42" s="72"/>
      <c r="L42" s="100" t="str">
        <f t="shared" si="2"/>
        <v/>
      </c>
      <c r="M42" s="102" t="str">
        <f t="shared" si="3"/>
        <v/>
      </c>
      <c r="N42" s="48" t="str">
        <f t="shared" si="11"/>
        <v/>
      </c>
      <c r="O42" s="1" t="str">
        <f t="shared" si="4"/>
        <v/>
      </c>
      <c r="P42" s="49" t="str">
        <f t="shared" si="5"/>
        <v/>
      </c>
      <c r="Q42" s="3"/>
      <c r="R42" s="3"/>
      <c r="S42" s="36" t="str">
        <f t="shared" si="6"/>
        <v/>
      </c>
      <c r="T42" s="14" t="str">
        <f t="shared" si="7"/>
        <v/>
      </c>
      <c r="U42" s="14" t="str">
        <f t="shared" si="8"/>
        <v/>
      </c>
      <c r="V42" s="14" t="str">
        <f t="shared" si="10"/>
        <v/>
      </c>
      <c r="W42" s="14" t="str">
        <f t="shared" si="10"/>
        <v/>
      </c>
      <c r="X42" s="14" t="str">
        <f t="shared" si="10"/>
        <v/>
      </c>
      <c r="Y42" s="14" t="str">
        <f t="shared" si="10"/>
        <v/>
      </c>
    </row>
    <row r="43" spans="1:25" ht="9.75" customHeight="1">
      <c r="A43" s="135"/>
      <c r="C43" s="2"/>
      <c r="D43" s="2"/>
      <c r="E43" s="61"/>
      <c r="F43" s="61"/>
      <c r="G43" s="98" t="str">
        <f t="shared" si="1"/>
        <v/>
      </c>
      <c r="H43" s="72"/>
      <c r="I43" s="72"/>
      <c r="J43" s="72"/>
      <c r="K43" s="72"/>
      <c r="L43" s="100" t="str">
        <f t="shared" si="2"/>
        <v/>
      </c>
      <c r="M43" s="102" t="str">
        <f t="shared" si="3"/>
        <v/>
      </c>
      <c r="N43" s="48" t="str">
        <f t="shared" si="11"/>
        <v/>
      </c>
      <c r="O43" s="1" t="str">
        <f t="shared" si="4"/>
        <v/>
      </c>
      <c r="P43" s="49" t="str">
        <f t="shared" si="5"/>
        <v/>
      </c>
      <c r="Q43" s="3"/>
      <c r="R43" s="3"/>
      <c r="S43" s="36" t="str">
        <f t="shared" si="6"/>
        <v/>
      </c>
      <c r="T43" s="14" t="str">
        <f t="shared" si="7"/>
        <v/>
      </c>
      <c r="U43" s="14" t="str">
        <f t="shared" si="8"/>
        <v/>
      </c>
      <c r="V43" s="14" t="str">
        <f t="shared" si="10"/>
        <v/>
      </c>
      <c r="W43" s="14" t="str">
        <f t="shared" si="10"/>
        <v/>
      </c>
      <c r="X43" s="14" t="str">
        <f t="shared" si="10"/>
        <v/>
      </c>
      <c r="Y43" s="14" t="str">
        <f t="shared" si="10"/>
        <v/>
      </c>
    </row>
    <row r="44" spans="1:25" ht="9.75" customHeight="1">
      <c r="A44" s="135"/>
      <c r="C44" s="2"/>
      <c r="D44" s="2"/>
      <c r="E44" s="61"/>
      <c r="F44" s="61"/>
      <c r="G44" s="98" t="str">
        <f t="shared" si="1"/>
        <v/>
      </c>
      <c r="H44" s="72"/>
      <c r="I44" s="72"/>
      <c r="J44" s="72"/>
      <c r="K44" s="72"/>
      <c r="L44" s="100" t="str">
        <f t="shared" si="2"/>
        <v/>
      </c>
      <c r="M44" s="102" t="str">
        <f t="shared" si="3"/>
        <v/>
      </c>
      <c r="N44" s="48" t="str">
        <f t="shared" si="11"/>
        <v/>
      </c>
      <c r="O44" s="1" t="str">
        <f t="shared" si="4"/>
        <v/>
      </c>
      <c r="P44" s="49" t="str">
        <f t="shared" si="5"/>
        <v/>
      </c>
      <c r="S44" s="36" t="str">
        <f t="shared" si="6"/>
        <v/>
      </c>
      <c r="T44" s="14" t="str">
        <f t="shared" si="7"/>
        <v/>
      </c>
      <c r="U44" s="14" t="str">
        <f t="shared" si="8"/>
        <v/>
      </c>
      <c r="V44" s="14" t="str">
        <f t="shared" si="10"/>
        <v/>
      </c>
      <c r="W44" s="14" t="str">
        <f t="shared" si="10"/>
        <v/>
      </c>
      <c r="X44" s="14" t="str">
        <f t="shared" si="10"/>
        <v/>
      </c>
      <c r="Y44" s="14" t="str">
        <f t="shared" si="10"/>
        <v/>
      </c>
    </row>
    <row r="45" spans="1:25" s="1" customFormat="1" ht="9.75" customHeight="1">
      <c r="A45" s="135"/>
      <c r="B45" s="2"/>
      <c r="C45" s="2"/>
      <c r="D45" s="2"/>
      <c r="E45" s="61"/>
      <c r="F45" s="61"/>
      <c r="G45" s="98" t="str">
        <f t="shared" si="1"/>
        <v/>
      </c>
      <c r="H45" s="72"/>
      <c r="I45" s="72"/>
      <c r="J45" s="72"/>
      <c r="K45" s="72"/>
      <c r="L45" s="100" t="str">
        <f t="shared" si="2"/>
        <v/>
      </c>
      <c r="M45" s="102" t="str">
        <f t="shared" si="3"/>
        <v/>
      </c>
      <c r="N45" s="48" t="str">
        <f t="shared" si="11"/>
        <v/>
      </c>
      <c r="O45" s="1" t="str">
        <f t="shared" si="4"/>
        <v/>
      </c>
      <c r="P45" s="49" t="str">
        <f t="shared" si="5"/>
        <v/>
      </c>
      <c r="Q45" s="2"/>
      <c r="R45" s="2"/>
      <c r="S45" s="36" t="str">
        <f t="shared" si="6"/>
        <v/>
      </c>
      <c r="T45" s="14" t="str">
        <f t="shared" si="7"/>
        <v/>
      </c>
      <c r="U45" s="14" t="str">
        <f t="shared" si="8"/>
        <v/>
      </c>
      <c r="V45" s="14" t="str">
        <f t="shared" si="10"/>
        <v/>
      </c>
      <c r="W45" s="14" t="str">
        <f t="shared" si="10"/>
        <v/>
      </c>
      <c r="X45" s="14" t="str">
        <f t="shared" si="10"/>
        <v/>
      </c>
      <c r="Y45" s="14" t="str">
        <f t="shared" si="10"/>
        <v/>
      </c>
    </row>
    <row r="46" spans="1:25" s="1" customFormat="1" ht="9.75" customHeight="1">
      <c r="A46" s="135"/>
      <c r="B46" s="2"/>
      <c r="C46" s="2"/>
      <c r="D46" s="2"/>
      <c r="E46" s="61"/>
      <c r="F46" s="61"/>
      <c r="G46" s="98" t="str">
        <f t="shared" si="1"/>
        <v/>
      </c>
      <c r="H46" s="72"/>
      <c r="I46" s="72"/>
      <c r="J46" s="72"/>
      <c r="K46" s="72"/>
      <c r="L46" s="100" t="str">
        <f t="shared" si="2"/>
        <v/>
      </c>
      <c r="M46" s="102" t="str">
        <f t="shared" si="3"/>
        <v/>
      </c>
      <c r="N46" s="48" t="str">
        <f t="shared" si="11"/>
        <v/>
      </c>
      <c r="O46" s="1" t="str">
        <f t="shared" si="4"/>
        <v/>
      </c>
      <c r="P46" s="49" t="str">
        <f t="shared" si="5"/>
        <v/>
      </c>
      <c r="Q46" s="2"/>
      <c r="R46" s="2"/>
      <c r="S46" s="36" t="str">
        <f t="shared" si="6"/>
        <v/>
      </c>
      <c r="T46" s="14" t="str">
        <f t="shared" si="7"/>
        <v/>
      </c>
      <c r="U46" s="14" t="str">
        <f t="shared" si="8"/>
        <v/>
      </c>
      <c r="V46" s="14" t="str">
        <f t="shared" si="10"/>
        <v/>
      </c>
      <c r="W46" s="14" t="str">
        <f t="shared" si="10"/>
        <v/>
      </c>
      <c r="X46" s="14" t="str">
        <f t="shared" si="10"/>
        <v/>
      </c>
      <c r="Y46" s="14" t="str">
        <f t="shared" si="10"/>
        <v/>
      </c>
    </row>
    <row r="47" spans="1:25" s="1" customFormat="1" ht="9.75" customHeight="1">
      <c r="A47" s="135"/>
      <c r="B47" s="2"/>
      <c r="C47" s="2"/>
      <c r="D47" s="2"/>
      <c r="E47" s="61"/>
      <c r="F47" s="61"/>
      <c r="G47" s="98" t="str">
        <f t="shared" si="1"/>
        <v/>
      </c>
      <c r="H47" s="72"/>
      <c r="I47" s="72"/>
      <c r="J47" s="72"/>
      <c r="K47" s="72"/>
      <c r="L47" s="100" t="str">
        <f t="shared" si="2"/>
        <v/>
      </c>
      <c r="M47" s="102" t="str">
        <f t="shared" si="3"/>
        <v/>
      </c>
      <c r="N47" s="48" t="str">
        <f t="shared" si="11"/>
        <v/>
      </c>
      <c r="O47" s="1" t="str">
        <f t="shared" si="4"/>
        <v/>
      </c>
      <c r="P47" s="49" t="str">
        <f t="shared" si="5"/>
        <v/>
      </c>
      <c r="Q47" s="2"/>
      <c r="R47" s="2"/>
      <c r="S47" s="36" t="str">
        <f t="shared" si="6"/>
        <v/>
      </c>
      <c r="T47" s="14" t="str">
        <f t="shared" si="7"/>
        <v/>
      </c>
      <c r="U47" s="14" t="str">
        <f t="shared" si="8"/>
        <v/>
      </c>
      <c r="V47" s="14" t="str">
        <f t="shared" si="10"/>
        <v/>
      </c>
      <c r="W47" s="14" t="str">
        <f t="shared" si="10"/>
        <v/>
      </c>
      <c r="X47" s="14" t="str">
        <f t="shared" si="10"/>
        <v/>
      </c>
      <c r="Y47" s="14" t="str">
        <f t="shared" si="10"/>
        <v/>
      </c>
    </row>
    <row r="48" spans="1:25" s="1" customFormat="1" ht="9.75" customHeight="1">
      <c r="A48" s="135"/>
      <c r="B48" s="2"/>
      <c r="C48" s="2"/>
      <c r="D48" s="2"/>
      <c r="E48" s="61"/>
      <c r="F48" s="61"/>
      <c r="G48" s="98" t="str">
        <f t="shared" si="1"/>
        <v/>
      </c>
      <c r="H48" s="72"/>
      <c r="I48" s="72"/>
      <c r="J48" s="72"/>
      <c r="K48" s="72"/>
      <c r="L48" s="100" t="str">
        <f t="shared" si="2"/>
        <v/>
      </c>
      <c r="M48" s="102" t="str">
        <f t="shared" si="3"/>
        <v/>
      </c>
      <c r="N48" s="48" t="str">
        <f t="shared" si="11"/>
        <v/>
      </c>
      <c r="O48" s="1" t="str">
        <f t="shared" si="4"/>
        <v/>
      </c>
      <c r="P48" s="49" t="str">
        <f t="shared" si="5"/>
        <v/>
      </c>
      <c r="Q48" s="2"/>
      <c r="R48" s="2"/>
      <c r="S48" s="36" t="str">
        <f t="shared" si="6"/>
        <v/>
      </c>
      <c r="T48" s="14" t="str">
        <f t="shared" si="7"/>
        <v/>
      </c>
      <c r="U48" s="14" t="str">
        <f t="shared" si="8"/>
        <v/>
      </c>
      <c r="V48" s="14" t="str">
        <f t="shared" si="10"/>
        <v/>
      </c>
      <c r="W48" s="14" t="str">
        <f t="shared" si="10"/>
        <v/>
      </c>
      <c r="X48" s="14" t="str">
        <f t="shared" si="10"/>
        <v/>
      </c>
      <c r="Y48" s="14" t="str">
        <f t="shared" si="10"/>
        <v/>
      </c>
    </row>
    <row r="49" spans="1:28" s="1" customFormat="1" ht="9.75" customHeight="1">
      <c r="A49" s="135"/>
      <c r="B49" s="2"/>
      <c r="C49" s="2"/>
      <c r="D49" s="2"/>
      <c r="E49" s="61"/>
      <c r="F49" s="61"/>
      <c r="G49" s="98" t="str">
        <f t="shared" si="1"/>
        <v/>
      </c>
      <c r="H49" s="72"/>
      <c r="I49" s="72"/>
      <c r="J49" s="72"/>
      <c r="K49" s="72"/>
      <c r="L49" s="100" t="str">
        <f t="shared" si="2"/>
        <v/>
      </c>
      <c r="M49" s="102" t="str">
        <f t="shared" si="3"/>
        <v/>
      </c>
      <c r="N49" s="48" t="str">
        <f t="shared" si="11"/>
        <v/>
      </c>
      <c r="O49" s="1" t="str">
        <f t="shared" si="4"/>
        <v/>
      </c>
      <c r="P49" s="49" t="str">
        <f t="shared" si="5"/>
        <v/>
      </c>
      <c r="Q49" s="2"/>
      <c r="R49" s="2"/>
      <c r="S49" s="36" t="str">
        <f t="shared" si="6"/>
        <v/>
      </c>
      <c r="T49" s="14" t="str">
        <f t="shared" si="7"/>
        <v/>
      </c>
      <c r="U49" s="14" t="str">
        <f t="shared" si="8"/>
        <v/>
      </c>
      <c r="V49" s="14" t="str">
        <f t="shared" si="10"/>
        <v/>
      </c>
      <c r="W49" s="14" t="str">
        <f t="shared" si="10"/>
        <v/>
      </c>
      <c r="X49" s="14" t="str">
        <f t="shared" si="10"/>
        <v/>
      </c>
      <c r="Y49" s="14" t="str">
        <f t="shared" si="10"/>
        <v/>
      </c>
    </row>
    <row r="50" spans="1:28" s="1" customFormat="1" ht="9.75" customHeight="1">
      <c r="A50" s="135"/>
      <c r="B50" s="2"/>
      <c r="C50" s="2"/>
      <c r="D50" s="2"/>
      <c r="E50" s="61"/>
      <c r="F50" s="61"/>
      <c r="G50" s="98" t="str">
        <f t="shared" si="1"/>
        <v/>
      </c>
      <c r="H50" s="72"/>
      <c r="I50" s="72"/>
      <c r="J50" s="72"/>
      <c r="K50" s="72"/>
      <c r="L50" s="100" t="str">
        <f t="shared" si="2"/>
        <v/>
      </c>
      <c r="M50" s="102" t="str">
        <f t="shared" si="3"/>
        <v/>
      </c>
      <c r="N50" s="48" t="str">
        <f t="shared" si="11"/>
        <v/>
      </c>
      <c r="O50" s="1" t="str">
        <f t="shared" si="4"/>
        <v/>
      </c>
      <c r="P50" s="49" t="str">
        <f t="shared" si="5"/>
        <v/>
      </c>
      <c r="Q50" s="2"/>
      <c r="R50" s="2"/>
      <c r="S50" s="36" t="str">
        <f t="shared" si="6"/>
        <v/>
      </c>
      <c r="T50" s="14" t="str">
        <f t="shared" si="7"/>
        <v/>
      </c>
      <c r="U50" s="14" t="str">
        <f t="shared" si="8"/>
        <v/>
      </c>
      <c r="V50" s="14" t="str">
        <f t="shared" si="10"/>
        <v/>
      </c>
      <c r="W50" s="14" t="str">
        <f t="shared" si="10"/>
        <v/>
      </c>
      <c r="X50" s="14" t="str">
        <f t="shared" si="10"/>
        <v/>
      </c>
      <c r="Y50" s="14" t="str">
        <f t="shared" si="10"/>
        <v/>
      </c>
    </row>
    <row r="51" spans="1:28" s="1" customFormat="1" ht="9.75" customHeight="1">
      <c r="A51" s="135"/>
      <c r="B51" s="2"/>
      <c r="C51" s="2"/>
      <c r="D51" s="2"/>
      <c r="E51" s="61"/>
      <c r="F51" s="61"/>
      <c r="G51" s="98" t="str">
        <f t="shared" si="1"/>
        <v/>
      </c>
      <c r="H51" s="72"/>
      <c r="I51" s="72"/>
      <c r="J51" s="72"/>
      <c r="K51" s="72"/>
      <c r="L51" s="100" t="str">
        <f t="shared" si="2"/>
        <v/>
      </c>
      <c r="M51" s="102" t="str">
        <f t="shared" si="3"/>
        <v/>
      </c>
      <c r="N51" s="48" t="str">
        <f t="shared" si="11"/>
        <v/>
      </c>
      <c r="O51" s="1" t="str">
        <f t="shared" si="4"/>
        <v/>
      </c>
      <c r="P51" s="49" t="str">
        <f t="shared" si="5"/>
        <v/>
      </c>
      <c r="Q51" s="2"/>
      <c r="R51" s="2"/>
      <c r="S51" s="36" t="str">
        <f t="shared" si="6"/>
        <v/>
      </c>
      <c r="T51" s="14" t="str">
        <f t="shared" si="7"/>
        <v/>
      </c>
      <c r="U51" s="14" t="str">
        <f t="shared" si="8"/>
        <v/>
      </c>
      <c r="V51" s="14" t="str">
        <f t="shared" si="10"/>
        <v/>
      </c>
      <c r="W51" s="14" t="str">
        <f t="shared" si="10"/>
        <v/>
      </c>
      <c r="X51" s="14" t="str">
        <f t="shared" si="10"/>
        <v/>
      </c>
      <c r="Y51" s="14" t="str">
        <f t="shared" si="10"/>
        <v/>
      </c>
    </row>
    <row r="52" spans="1:28" s="1" customFormat="1" ht="9.75" customHeight="1">
      <c r="A52" s="135"/>
      <c r="B52" s="2"/>
      <c r="C52" s="2"/>
      <c r="D52" s="2"/>
      <c r="E52" s="61"/>
      <c r="F52" s="61"/>
      <c r="G52" s="98" t="str">
        <f t="shared" si="1"/>
        <v/>
      </c>
      <c r="H52" s="72"/>
      <c r="I52" s="72"/>
      <c r="J52" s="72"/>
      <c r="K52" s="72"/>
      <c r="L52" s="100" t="str">
        <f t="shared" si="2"/>
        <v/>
      </c>
      <c r="M52" s="102" t="str">
        <f t="shared" si="3"/>
        <v/>
      </c>
      <c r="N52" s="48" t="str">
        <f t="shared" si="11"/>
        <v/>
      </c>
      <c r="O52" s="1" t="str">
        <f t="shared" si="4"/>
        <v/>
      </c>
      <c r="P52" s="49" t="str">
        <f t="shared" si="5"/>
        <v/>
      </c>
      <c r="Q52" s="2"/>
      <c r="R52" s="2"/>
      <c r="S52" s="36" t="str">
        <f t="shared" si="6"/>
        <v/>
      </c>
      <c r="T52" s="14" t="str">
        <f t="shared" si="7"/>
        <v/>
      </c>
      <c r="U52" s="14" t="str">
        <f t="shared" si="8"/>
        <v/>
      </c>
      <c r="V52" s="14" t="str">
        <f t="shared" si="10"/>
        <v/>
      </c>
      <c r="W52" s="14" t="str">
        <f t="shared" si="10"/>
        <v/>
      </c>
      <c r="X52" s="14" t="str">
        <f t="shared" si="10"/>
        <v/>
      </c>
      <c r="Y52" s="14" t="str">
        <f t="shared" si="10"/>
        <v/>
      </c>
    </row>
    <row r="53" spans="1:28" s="1" customFormat="1" ht="9.75" customHeight="1" thickBot="1">
      <c r="A53" s="136"/>
      <c r="B53" s="45"/>
      <c r="C53" s="45"/>
      <c r="D53" s="45"/>
      <c r="E53" s="62"/>
      <c r="F53" s="62"/>
      <c r="G53" s="98" t="str">
        <f t="shared" si="1"/>
        <v/>
      </c>
      <c r="H53" s="134"/>
      <c r="I53" s="134"/>
      <c r="J53" s="134"/>
      <c r="K53" s="134"/>
      <c r="L53" s="100" t="str">
        <f t="shared" si="2"/>
        <v/>
      </c>
      <c r="M53" s="106" t="str">
        <f t="shared" si="3"/>
        <v/>
      </c>
      <c r="N53" s="48" t="str">
        <f t="shared" si="11"/>
        <v/>
      </c>
      <c r="O53" s="46" t="str">
        <f t="shared" si="4"/>
        <v/>
      </c>
      <c r="P53" s="50" t="str">
        <f t="shared" si="5"/>
        <v/>
      </c>
      <c r="Q53" s="2"/>
      <c r="R53" s="2"/>
      <c r="S53" s="36" t="str">
        <f t="shared" si="6"/>
        <v/>
      </c>
      <c r="T53" s="14" t="str">
        <f t="shared" si="7"/>
        <v/>
      </c>
      <c r="U53" s="14" t="str">
        <f t="shared" si="8"/>
        <v/>
      </c>
      <c r="V53" s="14" t="str">
        <f t="shared" si="10"/>
        <v/>
      </c>
      <c r="W53" s="14" t="str">
        <f t="shared" si="10"/>
        <v/>
      </c>
      <c r="X53" s="14" t="str">
        <f t="shared" si="10"/>
        <v/>
      </c>
      <c r="Y53" s="14" t="str">
        <f t="shared" si="10"/>
        <v/>
      </c>
      <c r="Z53" s="19" t="s">
        <v>44</v>
      </c>
      <c r="AA53" s="19" t="s">
        <v>45</v>
      </c>
      <c r="AB53" s="19" t="s">
        <v>59</v>
      </c>
    </row>
    <row r="54" spans="1:28" s="1" customFormat="1" ht="13">
      <c r="A54" s="10"/>
      <c r="B54" s="2"/>
      <c r="C54" s="2"/>
      <c r="D54" s="2"/>
      <c r="E54" s="2"/>
      <c r="F54" s="2"/>
      <c r="G54" s="2"/>
      <c r="M54" s="190" t="s">
        <v>61</v>
      </c>
      <c r="N54" s="191"/>
      <c r="O54" s="208" t="str">
        <f>IF(COUNT('PI 2.2.1 PSA (odontocetes)'!T3:T53) = 0,"",IF('PI 2.2.1 PSA (odontocetes)'!AB54&lt;60,"FAIL",'PI 2.2.1 PSA (odontocetes)'!AB54))</f>
        <v/>
      </c>
      <c r="P54" s="209"/>
      <c r="Q54" s="2"/>
      <c r="R54" s="2"/>
      <c r="S54" s="39"/>
      <c r="T54" s="14"/>
      <c r="U54" s="14">
        <f>COUNT(U3:U53)</f>
        <v>0</v>
      </c>
      <c r="V54" s="14">
        <f>COUNTIF(V3:V53,1)</f>
        <v>0</v>
      </c>
      <c r="W54" s="14">
        <f>COUNTIF(W3:W53,1)</f>
        <v>0</v>
      </c>
      <c r="X54" s="14">
        <f>COUNTIF(X3:X53,1)</f>
        <v>0</v>
      </c>
      <c r="Y54" s="14">
        <f>COUNTIF(Y3:Y53,1)</f>
        <v>0</v>
      </c>
      <c r="Z54" s="40">
        <f>IF(MIN(T3:T53)&lt;60,50,IF(AVERAGE(T3:T53)=60,60,IF(MIN(T3:T53)&lt;80,IF(V54/U54&gt;0.5,IF(SUM(X54:Y54)&lt;1,65,70),IF(V54/U54&lt;0.1,IF(SUM(X54:Y54)&lt;1,75,75),IF(SUM(X54:Y54)&lt;1,70,75))),"xxx")))</f>
        <v>50</v>
      </c>
      <c r="AA54" s="40" t="str">
        <f>IF(Z54="xxx",IF(AVERAGE(T3:T53)=80,80,IF(AVERAGE(T3:T53)=100,100,IF(X54/U54&gt;0.5,IF(Y54&lt;1,85,90),IF(Y54&lt;1,90,95)))),"xxx")</f>
        <v>xxx</v>
      </c>
      <c r="AB54" s="40">
        <f>IF(U54=1,AVERAGE(T3:T53),IF(Z54="xxx",AA54,Z54))</f>
        <v>50</v>
      </c>
    </row>
    <row r="55" spans="1:28" s="1" customFormat="1" ht="13.5" thickBot="1">
      <c r="A55" s="10"/>
      <c r="B55" s="2"/>
      <c r="C55" s="2"/>
      <c r="D55" s="2"/>
      <c r="E55" s="2"/>
      <c r="F55" s="2"/>
      <c r="G55" s="2"/>
      <c r="M55" s="192" t="s">
        <v>63</v>
      </c>
      <c r="N55" s="193"/>
      <c r="O55" s="203" t="str">
        <f>IF(O54="","",IF(OR(O54&lt;60,O54="Fail"),"FAIL",IF(O54&gt;=80,"Unconditional Pass","Pass with condition")))</f>
        <v/>
      </c>
      <c r="P55" s="204"/>
      <c r="Q55" s="2"/>
      <c r="R55" s="2"/>
      <c r="S55" s="2"/>
    </row>
    <row r="56" spans="1:28" s="1" customFormat="1">
      <c r="A56" s="10"/>
      <c r="B56" s="2"/>
      <c r="C56" s="2"/>
      <c r="D56" s="2"/>
      <c r="E56" s="2"/>
      <c r="F56" s="2"/>
      <c r="G56" s="2"/>
      <c r="N56" s="2"/>
      <c r="O56" s="2"/>
      <c r="P56" s="2"/>
      <c r="Q56" s="2"/>
      <c r="R56" s="2"/>
      <c r="S56" s="2"/>
    </row>
    <row r="57" spans="1:28" s="1" customFormat="1" hidden="1">
      <c r="A57" s="10"/>
      <c r="B57" s="2"/>
      <c r="C57" s="2"/>
      <c r="D57" s="2"/>
      <c r="E57" s="2"/>
      <c r="F57" s="2"/>
      <c r="G57" s="2"/>
      <c r="N57" s="2"/>
      <c r="O57" s="2"/>
      <c r="P57" s="2"/>
      <c r="Q57" s="2"/>
      <c r="R57" s="2"/>
      <c r="S57" s="2"/>
    </row>
    <row r="58" spans="1:28" s="1" customFormat="1" hidden="1">
      <c r="A58" s="10"/>
      <c r="B58" s="2"/>
      <c r="C58" s="2"/>
      <c r="D58" s="2"/>
      <c r="E58" s="2"/>
      <c r="F58" s="2"/>
      <c r="G58" s="2"/>
      <c r="N58" s="2"/>
      <c r="O58" s="2"/>
      <c r="P58" s="2"/>
      <c r="Q58" s="2"/>
      <c r="R58" s="2"/>
      <c r="S58" s="2"/>
    </row>
    <row r="59" spans="1:28" s="1" customFormat="1" hidden="1">
      <c r="A59" s="10"/>
      <c r="B59" s="2"/>
      <c r="C59" s="2"/>
      <c r="D59" s="2"/>
      <c r="E59" s="2"/>
      <c r="F59" s="2"/>
      <c r="G59" s="2"/>
      <c r="P59" s="2"/>
      <c r="Q59" s="2"/>
      <c r="R59" s="2"/>
      <c r="S59" s="2"/>
    </row>
    <row r="60" spans="1:28" s="1" customFormat="1" hidden="1">
      <c r="A60" s="10"/>
      <c r="B60" s="2"/>
      <c r="C60" s="2"/>
      <c r="D60" s="2"/>
      <c r="E60" s="2"/>
      <c r="F60" s="2"/>
      <c r="G60" s="2"/>
      <c r="N60" s="2"/>
      <c r="O60" s="2"/>
      <c r="P60" s="2"/>
      <c r="Q60" s="2"/>
      <c r="R60" s="2"/>
      <c r="S60" s="2"/>
    </row>
    <row r="61" spans="1:28" s="1" customFormat="1" hidden="1">
      <c r="A61" s="10"/>
      <c r="B61" s="2"/>
      <c r="C61" s="2"/>
      <c r="D61" s="2"/>
      <c r="E61" s="2"/>
      <c r="F61" s="2"/>
      <c r="G61" s="2"/>
      <c r="N61" s="2"/>
      <c r="O61" s="2"/>
      <c r="P61" s="2"/>
      <c r="Q61" s="2"/>
      <c r="R61" s="2"/>
      <c r="S61" s="2"/>
    </row>
    <row r="62" spans="1:28" s="1" customFormat="1" hidden="1">
      <c r="A62" s="10"/>
      <c r="B62" s="2"/>
      <c r="C62" s="2"/>
      <c r="D62" s="2"/>
      <c r="E62" s="2"/>
      <c r="F62" s="2"/>
      <c r="G62" s="2"/>
      <c r="N62" s="2"/>
      <c r="O62" s="2"/>
      <c r="P62" s="2"/>
      <c r="Q62" s="2"/>
      <c r="R62" s="2"/>
      <c r="S62" s="2"/>
    </row>
    <row r="63" spans="1:28" s="1" customFormat="1" hidden="1">
      <c r="A63" s="10"/>
      <c r="B63" s="2"/>
      <c r="C63" s="2"/>
      <c r="D63" s="2"/>
      <c r="E63" s="2"/>
      <c r="F63" s="2"/>
      <c r="G63" s="2"/>
      <c r="N63" s="2"/>
      <c r="O63" s="2"/>
      <c r="P63" s="2"/>
      <c r="Q63" s="2"/>
      <c r="R63" s="2"/>
      <c r="S63" s="2"/>
    </row>
    <row r="64" spans="1:28" s="1" customFormat="1" hidden="1">
      <c r="A64" s="10"/>
      <c r="B64" s="2"/>
      <c r="C64" s="2"/>
      <c r="D64" s="2"/>
      <c r="E64" s="2"/>
      <c r="F64" s="2"/>
      <c r="G64" s="2"/>
      <c r="N64" s="2"/>
      <c r="O64" s="2"/>
      <c r="P64" s="2"/>
      <c r="Q64" s="2"/>
      <c r="R64" s="2"/>
      <c r="S64" s="2"/>
    </row>
    <row r="65" spans="1:19" s="1" customFormat="1" hidden="1">
      <c r="A65" s="10"/>
      <c r="B65" s="2"/>
      <c r="C65" s="2"/>
      <c r="D65" s="2"/>
      <c r="E65" s="2"/>
      <c r="F65" s="2"/>
      <c r="G65" s="2"/>
      <c r="N65" s="2"/>
      <c r="O65" s="2"/>
      <c r="P65" s="2"/>
      <c r="Q65" s="2"/>
      <c r="R65" s="2"/>
      <c r="S65" s="2"/>
    </row>
    <row r="66" spans="1:19" s="1" customFormat="1" hidden="1">
      <c r="A66" s="10"/>
      <c r="B66" s="2"/>
      <c r="C66" s="2"/>
      <c r="D66" s="2"/>
      <c r="E66" s="2"/>
      <c r="F66" s="2"/>
      <c r="G66" s="2"/>
      <c r="N66" s="2"/>
      <c r="O66" s="2"/>
      <c r="P66" s="2"/>
      <c r="Q66" s="2"/>
      <c r="R66" s="2"/>
      <c r="S66" s="2"/>
    </row>
    <row r="67" spans="1:19" s="1" customFormat="1" hidden="1">
      <c r="A67" s="10"/>
      <c r="B67" s="2"/>
      <c r="C67" s="2"/>
      <c r="D67" s="2"/>
      <c r="E67" s="2"/>
      <c r="F67" s="2"/>
      <c r="G67" s="2"/>
      <c r="N67" s="2"/>
      <c r="O67" s="2"/>
      <c r="P67" s="2"/>
      <c r="Q67" s="2"/>
      <c r="R67" s="2"/>
      <c r="S67" s="2"/>
    </row>
    <row r="68" spans="1:19" s="1" customFormat="1" hidden="1">
      <c r="A68" s="10"/>
      <c r="B68" s="2"/>
      <c r="C68" s="2"/>
      <c r="D68" s="2"/>
      <c r="E68" s="2"/>
      <c r="F68" s="2"/>
      <c r="G68" s="2"/>
      <c r="N68" s="2"/>
      <c r="O68" s="2"/>
      <c r="P68" s="2"/>
      <c r="Q68" s="2"/>
      <c r="R68" s="2"/>
      <c r="S68" s="2"/>
    </row>
    <row r="69" spans="1:19" s="1" customFormat="1" hidden="1">
      <c r="A69" s="10"/>
      <c r="B69" s="2"/>
      <c r="C69" s="2"/>
      <c r="D69" s="2"/>
      <c r="E69" s="2"/>
      <c r="F69" s="2"/>
      <c r="G69" s="2"/>
      <c r="N69" s="2"/>
      <c r="O69" s="2"/>
      <c r="P69" s="2"/>
      <c r="Q69" s="2"/>
      <c r="R69" s="2"/>
      <c r="S69" s="2"/>
    </row>
    <row r="70" spans="1:19" s="1" customFormat="1" hidden="1">
      <c r="A70" s="10"/>
      <c r="B70" s="2"/>
      <c r="C70" s="2"/>
      <c r="D70" s="2"/>
      <c r="E70" s="2"/>
      <c r="F70" s="2"/>
      <c r="G70" s="2"/>
      <c r="N70" s="2"/>
      <c r="O70" s="2"/>
      <c r="P70" s="2"/>
      <c r="Q70" s="2"/>
      <c r="R70" s="2"/>
      <c r="S70" s="2"/>
    </row>
    <row r="71" spans="1:19" s="1" customFormat="1" hidden="1">
      <c r="A71" s="10"/>
      <c r="B71" s="2"/>
      <c r="C71" s="2"/>
      <c r="D71" s="2"/>
      <c r="E71" s="2"/>
      <c r="F71" s="2"/>
      <c r="G71" s="2"/>
      <c r="N71" s="2"/>
      <c r="O71" s="2"/>
      <c r="P71" s="2"/>
      <c r="Q71" s="2"/>
      <c r="R71" s="2"/>
      <c r="S71" s="2"/>
    </row>
    <row r="72" spans="1:19" s="1" customFormat="1" hidden="1">
      <c r="A72" s="10"/>
      <c r="B72" s="2"/>
      <c r="C72" s="2"/>
      <c r="D72" s="2"/>
      <c r="E72" s="2"/>
      <c r="F72" s="2"/>
      <c r="G72" s="2"/>
      <c r="N72" s="2"/>
      <c r="O72" s="2"/>
      <c r="P72" s="2"/>
      <c r="Q72" s="2"/>
      <c r="R72" s="2"/>
      <c r="S72" s="2"/>
    </row>
    <row r="73" spans="1:19" s="1" customFormat="1" hidden="1">
      <c r="A73" s="10"/>
      <c r="B73" s="2"/>
      <c r="C73" s="2"/>
      <c r="D73" s="2"/>
      <c r="E73" s="2"/>
      <c r="F73" s="2"/>
      <c r="G73" s="2"/>
      <c r="N73" s="2"/>
      <c r="O73" s="2"/>
      <c r="P73" s="2"/>
      <c r="Q73" s="2"/>
      <c r="R73" s="2"/>
      <c r="S73" s="2"/>
    </row>
    <row r="74" spans="1:19" s="1" customFormat="1" hidden="1">
      <c r="A74" s="10"/>
      <c r="B74" s="2"/>
      <c r="C74" s="2"/>
      <c r="D74" s="2"/>
      <c r="E74" s="2"/>
      <c r="F74" s="2"/>
      <c r="G74" s="2"/>
      <c r="N74" s="2"/>
      <c r="O74" s="2"/>
      <c r="P74" s="2"/>
      <c r="Q74" s="2"/>
      <c r="R74" s="2"/>
      <c r="S74" s="2"/>
    </row>
    <row r="75" spans="1:19" s="1" customFormat="1" hidden="1">
      <c r="A75" s="10"/>
      <c r="B75" s="2"/>
      <c r="C75" s="2"/>
      <c r="D75" s="2"/>
      <c r="E75" s="2"/>
      <c r="F75" s="2"/>
      <c r="G75" s="2"/>
      <c r="N75" s="2"/>
      <c r="O75" s="2"/>
      <c r="P75" s="2"/>
      <c r="Q75" s="2"/>
      <c r="R75" s="2"/>
      <c r="S75" s="2"/>
    </row>
    <row r="76" spans="1:19" s="1" customFormat="1" hidden="1">
      <c r="A76" s="10"/>
      <c r="B76" s="2"/>
      <c r="C76" s="2"/>
      <c r="D76" s="2"/>
      <c r="E76" s="2"/>
      <c r="F76" s="2"/>
      <c r="G76" s="2"/>
      <c r="N76" s="2"/>
      <c r="O76" s="2"/>
      <c r="P76" s="2"/>
      <c r="Q76" s="2"/>
      <c r="R76" s="2"/>
      <c r="S76" s="2"/>
    </row>
    <row r="77" spans="1:19" s="1" customFormat="1" hidden="1">
      <c r="A77" s="10"/>
      <c r="B77" s="2"/>
      <c r="C77" s="2"/>
      <c r="D77" s="2"/>
      <c r="E77" s="2"/>
      <c r="F77" s="2"/>
      <c r="G77" s="2"/>
      <c r="N77" s="2"/>
      <c r="O77" s="2"/>
      <c r="P77" s="2"/>
      <c r="Q77" s="2"/>
      <c r="R77" s="2"/>
      <c r="S77" s="2"/>
    </row>
    <row r="78" spans="1:19" s="1" customFormat="1" hidden="1">
      <c r="A78" s="10"/>
      <c r="B78" s="2"/>
      <c r="C78" s="2"/>
      <c r="D78" s="2"/>
      <c r="E78" s="2"/>
      <c r="F78" s="2"/>
      <c r="G78" s="2"/>
      <c r="N78" s="2"/>
      <c r="O78" s="2"/>
      <c r="P78" s="2"/>
      <c r="Q78" s="2"/>
      <c r="R78" s="2"/>
      <c r="S78" s="2"/>
    </row>
    <row r="79" spans="1:19" s="1" customFormat="1" hidden="1">
      <c r="A79" s="10"/>
      <c r="B79" s="2"/>
      <c r="C79" s="2"/>
      <c r="D79" s="2"/>
      <c r="E79" s="2"/>
      <c r="F79" s="2"/>
      <c r="G79" s="2"/>
      <c r="N79" s="2"/>
      <c r="O79" s="2"/>
      <c r="P79" s="2"/>
      <c r="Q79" s="2"/>
      <c r="R79" s="2"/>
      <c r="S79" s="2"/>
    </row>
    <row r="80" spans="1:19" s="1" customFormat="1" hidden="1">
      <c r="A80" s="10"/>
      <c r="B80" s="2"/>
      <c r="C80" s="2"/>
      <c r="D80" s="2"/>
      <c r="E80" s="2"/>
      <c r="F80" s="2"/>
      <c r="G80" s="2"/>
      <c r="N80" s="2"/>
      <c r="O80" s="2"/>
      <c r="P80" s="2"/>
      <c r="Q80" s="2"/>
      <c r="R80" s="2"/>
      <c r="S80" s="2"/>
    </row>
    <row r="81" spans="1:19" s="1" customFormat="1" hidden="1">
      <c r="A81" s="10"/>
      <c r="B81" s="2"/>
      <c r="C81" s="2"/>
      <c r="D81" s="2"/>
      <c r="E81" s="2"/>
      <c r="F81" s="2"/>
      <c r="G81" s="2"/>
      <c r="N81" s="2"/>
      <c r="O81" s="2"/>
      <c r="P81" s="2"/>
      <c r="Q81" s="2"/>
      <c r="R81" s="2"/>
      <c r="S81" s="2"/>
    </row>
    <row r="82" spans="1:19" s="1" customFormat="1" hidden="1">
      <c r="A82" s="10"/>
      <c r="B82" s="2"/>
      <c r="C82" s="2"/>
      <c r="D82" s="2"/>
      <c r="E82" s="2"/>
      <c r="F82" s="2"/>
      <c r="G82" s="2"/>
      <c r="N82" s="2"/>
      <c r="O82" s="2"/>
      <c r="P82" s="2"/>
      <c r="Q82" s="2"/>
      <c r="R82" s="2"/>
      <c r="S82" s="2"/>
    </row>
    <row r="83" spans="1:19" s="1" customFormat="1" hidden="1">
      <c r="A83" s="10"/>
      <c r="B83" s="2"/>
      <c r="C83" s="2"/>
      <c r="D83" s="2"/>
      <c r="E83" s="2"/>
      <c r="F83" s="2"/>
      <c r="G83" s="2"/>
      <c r="N83" s="2"/>
      <c r="O83" s="2"/>
      <c r="P83" s="2"/>
      <c r="Q83" s="2"/>
      <c r="R83" s="2"/>
      <c r="S83" s="2"/>
    </row>
    <row r="84" spans="1:19" s="1" customFormat="1" hidden="1">
      <c r="A84" s="10"/>
      <c r="B84" s="2"/>
      <c r="C84" s="2"/>
      <c r="D84" s="2"/>
      <c r="E84" s="2"/>
      <c r="F84" s="2"/>
      <c r="G84" s="2"/>
      <c r="N84" s="2"/>
      <c r="O84" s="2"/>
      <c r="P84" s="2"/>
      <c r="Q84" s="2"/>
      <c r="R84" s="2"/>
      <c r="S84" s="2"/>
    </row>
    <row r="85" spans="1:19" s="1" customFormat="1" hidden="1">
      <c r="A85" s="10"/>
      <c r="B85" s="2"/>
      <c r="C85" s="2"/>
      <c r="D85" s="2"/>
      <c r="E85" s="2"/>
      <c r="F85" s="2"/>
      <c r="G85" s="2"/>
      <c r="N85" s="2"/>
      <c r="O85" s="2"/>
      <c r="P85" s="2"/>
      <c r="Q85" s="2"/>
      <c r="R85" s="2"/>
      <c r="S85" s="2"/>
    </row>
    <row r="86" spans="1:19" s="1" customFormat="1" hidden="1">
      <c r="A86" s="10"/>
      <c r="B86" s="2"/>
      <c r="C86" s="2"/>
      <c r="D86" s="2"/>
      <c r="E86" s="2"/>
      <c r="F86" s="2"/>
      <c r="G86" s="2"/>
      <c r="N86" s="2"/>
      <c r="O86" s="2"/>
      <c r="P86" s="2"/>
      <c r="Q86" s="2"/>
      <c r="R86" s="2"/>
      <c r="S86" s="2"/>
    </row>
    <row r="87" spans="1:19" s="1" customFormat="1" hidden="1">
      <c r="A87" s="10"/>
      <c r="B87" s="2"/>
      <c r="C87" s="2"/>
      <c r="D87" s="2"/>
      <c r="E87" s="2"/>
      <c r="F87" s="2"/>
      <c r="G87" s="2"/>
      <c r="N87" s="2"/>
      <c r="O87" s="2"/>
      <c r="P87" s="2"/>
      <c r="Q87" s="2"/>
      <c r="R87" s="2"/>
      <c r="S87" s="2"/>
    </row>
    <row r="88" spans="1:19" s="1" customFormat="1" hidden="1">
      <c r="A88" s="10"/>
      <c r="B88" s="2"/>
      <c r="C88" s="2"/>
      <c r="D88" s="2"/>
      <c r="E88" s="2"/>
      <c r="F88" s="2"/>
      <c r="G88" s="2"/>
      <c r="N88" s="2"/>
      <c r="O88" s="2"/>
      <c r="P88" s="2"/>
      <c r="Q88" s="2"/>
      <c r="R88" s="2"/>
      <c r="S88" s="2"/>
    </row>
    <row r="89" spans="1:19" s="1" customFormat="1" hidden="1">
      <c r="A89" s="10"/>
      <c r="B89" s="2"/>
      <c r="C89" s="2"/>
      <c r="D89" s="2"/>
      <c r="E89" s="2"/>
      <c r="F89" s="2"/>
      <c r="G89" s="2"/>
      <c r="N89" s="2"/>
      <c r="O89" s="2"/>
      <c r="P89" s="2"/>
      <c r="Q89" s="2"/>
      <c r="R89" s="2"/>
      <c r="S89" s="2"/>
    </row>
    <row r="90" spans="1:19" s="1" customFormat="1" hidden="1">
      <c r="A90" s="10"/>
      <c r="B90" s="2"/>
      <c r="C90" s="2"/>
      <c r="D90" s="2"/>
      <c r="E90" s="2"/>
      <c r="F90" s="2"/>
      <c r="G90" s="2"/>
      <c r="N90" s="2"/>
      <c r="O90" s="2"/>
      <c r="P90" s="2"/>
      <c r="Q90" s="2"/>
      <c r="R90" s="2"/>
      <c r="S90" s="2"/>
    </row>
    <row r="91" spans="1:19" s="1" customFormat="1" hidden="1">
      <c r="A91" s="10"/>
      <c r="B91" s="2"/>
      <c r="C91" s="2"/>
      <c r="D91" s="2"/>
      <c r="E91" s="2"/>
      <c r="F91" s="2"/>
      <c r="G91" s="2"/>
      <c r="N91" s="2"/>
      <c r="O91" s="2"/>
      <c r="P91" s="2"/>
      <c r="Q91" s="2"/>
      <c r="R91" s="2"/>
      <c r="S91" s="2"/>
    </row>
    <row r="92" spans="1:19" s="1" customFormat="1" hidden="1">
      <c r="A92" s="10"/>
      <c r="B92" s="2"/>
      <c r="C92" s="2"/>
      <c r="D92" s="2"/>
      <c r="E92" s="2"/>
      <c r="F92" s="2"/>
      <c r="G92" s="2"/>
      <c r="N92" s="2"/>
      <c r="O92" s="2"/>
      <c r="P92" s="2"/>
      <c r="Q92" s="2"/>
      <c r="R92" s="2"/>
      <c r="S92" s="2"/>
    </row>
    <row r="93" spans="1:19" s="1" customFormat="1" hidden="1">
      <c r="A93" s="10"/>
      <c r="B93" s="2"/>
      <c r="C93" s="2"/>
      <c r="D93" s="2"/>
      <c r="E93" s="2"/>
      <c r="F93" s="2"/>
      <c r="G93" s="2"/>
      <c r="N93" s="2"/>
      <c r="O93" s="2"/>
      <c r="P93" s="2"/>
      <c r="Q93" s="2"/>
      <c r="R93" s="2"/>
      <c r="S93" s="2"/>
    </row>
    <row r="94" spans="1:19" s="1" customFormat="1" hidden="1">
      <c r="A94" s="10"/>
      <c r="B94" s="2"/>
      <c r="C94" s="2"/>
      <c r="D94" s="2"/>
      <c r="E94" s="2"/>
      <c r="F94" s="2"/>
      <c r="G94" s="2"/>
      <c r="N94" s="2"/>
      <c r="O94" s="2"/>
      <c r="P94" s="2"/>
      <c r="Q94" s="2"/>
      <c r="R94" s="2"/>
      <c r="S94" s="2"/>
    </row>
    <row r="95" spans="1:19" s="1" customFormat="1" hidden="1">
      <c r="A95" s="10"/>
      <c r="B95" s="2"/>
      <c r="C95" s="2"/>
      <c r="D95" s="2"/>
      <c r="E95" s="2"/>
      <c r="F95" s="2"/>
      <c r="G95" s="2"/>
      <c r="N95" s="2"/>
      <c r="O95" s="2"/>
      <c r="P95" s="2"/>
      <c r="Q95" s="2"/>
      <c r="R95" s="2"/>
      <c r="S95" s="2"/>
    </row>
    <row r="96" spans="1:19" s="1" customFormat="1" hidden="1">
      <c r="A96" s="10"/>
      <c r="B96" s="2"/>
      <c r="C96" s="2"/>
      <c r="D96" s="2"/>
      <c r="E96" s="2"/>
      <c r="F96" s="2"/>
      <c r="G96" s="2"/>
      <c r="N96" s="2"/>
      <c r="O96" s="2"/>
      <c r="P96" s="2"/>
      <c r="Q96" s="2"/>
      <c r="R96" s="2"/>
      <c r="S96" s="2"/>
    </row>
    <row r="97" spans="1:19" s="1" customFormat="1" hidden="1">
      <c r="A97" s="10"/>
      <c r="B97" s="2"/>
      <c r="C97" s="2"/>
      <c r="D97" s="2"/>
      <c r="E97" s="2"/>
      <c r="F97" s="2"/>
      <c r="G97" s="2"/>
      <c r="N97" s="2"/>
      <c r="O97" s="2"/>
      <c r="P97" s="2"/>
      <c r="Q97" s="2"/>
      <c r="R97" s="2"/>
      <c r="S97" s="2"/>
    </row>
    <row r="98" spans="1:19" s="1" customFormat="1" hidden="1">
      <c r="A98" s="10"/>
      <c r="B98" s="2"/>
      <c r="C98" s="2"/>
      <c r="D98" s="2"/>
      <c r="E98" s="2"/>
      <c r="F98" s="2"/>
      <c r="G98" s="2"/>
      <c r="N98" s="2"/>
      <c r="O98" s="2"/>
      <c r="P98" s="2"/>
      <c r="Q98" s="2"/>
      <c r="R98" s="2"/>
      <c r="S98" s="2"/>
    </row>
    <row r="99" spans="1:19" s="1" customFormat="1" hidden="1">
      <c r="A99" s="10"/>
      <c r="B99" s="2"/>
      <c r="C99" s="2"/>
      <c r="D99" s="2"/>
      <c r="E99" s="2"/>
      <c r="F99" s="2"/>
      <c r="G99" s="2"/>
      <c r="N99" s="2"/>
      <c r="O99" s="2"/>
      <c r="P99" s="2"/>
      <c r="Q99" s="2"/>
      <c r="R99" s="2"/>
      <c r="S99" s="2"/>
    </row>
    <row r="100" spans="1:19" s="1" customFormat="1" hidden="1">
      <c r="A100" s="10"/>
      <c r="B100" s="2"/>
      <c r="C100" s="2"/>
      <c r="D100" s="2"/>
      <c r="E100" s="2"/>
      <c r="F100" s="2"/>
      <c r="G100" s="2"/>
      <c r="N100" s="2"/>
      <c r="O100" s="2"/>
      <c r="P100" s="2"/>
      <c r="Q100" s="2"/>
      <c r="R100" s="2"/>
      <c r="S100" s="2"/>
    </row>
    <row r="101" spans="1:19" s="1" customFormat="1" hidden="1">
      <c r="A101" s="10"/>
      <c r="B101" s="2"/>
      <c r="C101" s="2"/>
      <c r="D101" s="2"/>
      <c r="E101" s="2"/>
      <c r="F101" s="2"/>
      <c r="G101" s="2"/>
      <c r="N101" s="2"/>
      <c r="O101" s="2"/>
      <c r="P101" s="2"/>
      <c r="Q101" s="2"/>
      <c r="R101" s="2"/>
      <c r="S101" s="2"/>
    </row>
    <row r="102" spans="1:19" s="1" customFormat="1" hidden="1">
      <c r="A102" s="10"/>
      <c r="B102" s="2"/>
      <c r="C102" s="2"/>
      <c r="D102" s="2"/>
      <c r="E102" s="2"/>
      <c r="F102" s="2"/>
      <c r="G102" s="2"/>
      <c r="N102" s="2"/>
      <c r="O102" s="2"/>
      <c r="P102" s="2"/>
      <c r="Q102" s="2"/>
      <c r="R102" s="2"/>
      <c r="S102" s="2"/>
    </row>
    <row r="103" spans="1:19" s="1" customFormat="1" hidden="1">
      <c r="A103" s="10"/>
      <c r="B103" s="2"/>
      <c r="C103" s="2"/>
      <c r="D103" s="2"/>
      <c r="E103" s="2"/>
      <c r="F103" s="2"/>
      <c r="G103" s="2"/>
      <c r="N103" s="2"/>
      <c r="O103" s="2"/>
      <c r="P103" s="2"/>
      <c r="Q103" s="2"/>
      <c r="R103" s="2"/>
      <c r="S103" s="2"/>
    </row>
    <row r="104" spans="1:19" s="1" customFormat="1" hidden="1">
      <c r="A104" s="10"/>
      <c r="B104" s="2"/>
      <c r="C104" s="2"/>
      <c r="D104" s="2"/>
      <c r="E104" s="2"/>
      <c r="F104" s="2"/>
      <c r="G104" s="2"/>
      <c r="N104" s="2"/>
      <c r="O104" s="2"/>
      <c r="P104" s="2"/>
      <c r="Q104" s="2"/>
      <c r="R104" s="2"/>
      <c r="S104" s="2"/>
    </row>
    <row r="105" spans="1:19" s="1" customFormat="1" hidden="1">
      <c r="A105" s="10"/>
      <c r="B105" s="2"/>
      <c r="C105" s="2"/>
      <c r="D105" s="2"/>
      <c r="E105" s="2"/>
      <c r="F105" s="2"/>
      <c r="G105" s="2"/>
      <c r="N105" s="2"/>
      <c r="O105" s="2"/>
      <c r="P105" s="2"/>
      <c r="Q105" s="2"/>
      <c r="R105" s="2"/>
      <c r="S105" s="2"/>
    </row>
    <row r="106" spans="1:19" s="1" customFormat="1" hidden="1">
      <c r="A106" s="10"/>
      <c r="B106" s="2"/>
      <c r="C106" s="2"/>
      <c r="D106" s="2"/>
      <c r="E106" s="2"/>
      <c r="F106" s="2"/>
      <c r="G106" s="2"/>
      <c r="N106" s="2"/>
      <c r="O106" s="2"/>
      <c r="P106" s="2"/>
      <c r="Q106" s="2"/>
      <c r="R106" s="2"/>
      <c r="S106" s="2"/>
    </row>
    <row r="107" spans="1:19" s="1" customFormat="1" hidden="1">
      <c r="A107" s="10"/>
      <c r="B107" s="2"/>
      <c r="C107" s="2"/>
      <c r="D107" s="2"/>
      <c r="E107" s="2"/>
      <c r="F107" s="2"/>
      <c r="G107" s="2"/>
      <c r="N107" s="2"/>
      <c r="O107" s="2"/>
      <c r="P107" s="2"/>
      <c r="Q107" s="2"/>
      <c r="R107" s="2"/>
      <c r="S107" s="2"/>
    </row>
    <row r="108" spans="1:19" s="1" customFormat="1" hidden="1">
      <c r="A108" s="10"/>
      <c r="B108" s="2"/>
      <c r="C108" s="2"/>
      <c r="D108" s="2"/>
      <c r="E108" s="2"/>
      <c r="F108" s="2"/>
      <c r="G108" s="2"/>
      <c r="N108" s="2"/>
      <c r="O108" s="2"/>
      <c r="P108" s="2"/>
      <c r="Q108" s="2"/>
      <c r="R108" s="2"/>
      <c r="S108" s="2"/>
    </row>
    <row r="109" spans="1:19" s="1" customFormat="1" hidden="1">
      <c r="A109" s="10"/>
      <c r="B109" s="2"/>
      <c r="C109" s="2"/>
      <c r="D109" s="2"/>
      <c r="E109" s="2"/>
      <c r="F109" s="2"/>
      <c r="G109" s="2"/>
      <c r="N109" s="2"/>
      <c r="O109" s="2"/>
      <c r="P109" s="2"/>
      <c r="Q109" s="2"/>
      <c r="R109" s="2"/>
      <c r="S109" s="2"/>
    </row>
    <row r="110" spans="1:19" s="1" customFormat="1" hidden="1">
      <c r="A110" s="10"/>
      <c r="B110" s="2"/>
      <c r="C110" s="2"/>
      <c r="D110" s="2"/>
      <c r="E110" s="2"/>
      <c r="F110" s="2"/>
      <c r="G110" s="2"/>
      <c r="N110" s="2"/>
      <c r="O110" s="2"/>
      <c r="P110" s="2"/>
      <c r="Q110" s="2"/>
      <c r="R110" s="2"/>
      <c r="S110" s="2"/>
    </row>
    <row r="111" spans="1:19" s="1" customFormat="1" hidden="1">
      <c r="A111" s="10"/>
      <c r="B111" s="2"/>
      <c r="C111" s="2"/>
      <c r="D111" s="2"/>
      <c r="E111" s="2"/>
      <c r="F111" s="2"/>
      <c r="G111" s="2"/>
      <c r="N111" s="2"/>
      <c r="O111" s="2"/>
      <c r="P111" s="2"/>
      <c r="Q111" s="2"/>
      <c r="R111" s="2"/>
      <c r="S111" s="2"/>
    </row>
    <row r="112" spans="1:19" s="1" customFormat="1" hidden="1">
      <c r="A112" s="10"/>
      <c r="B112" s="2"/>
      <c r="C112" s="7"/>
      <c r="D112" s="7"/>
      <c r="N112" s="2"/>
      <c r="O112" s="2"/>
      <c r="P112" s="2"/>
      <c r="Q112" s="2"/>
      <c r="R112" s="2"/>
      <c r="S112" s="2"/>
    </row>
    <row r="113" spans="1:19" s="1" customFormat="1" hidden="1">
      <c r="A113" s="10"/>
      <c r="B113" s="2"/>
      <c r="C113" s="7"/>
      <c r="D113" s="7"/>
      <c r="N113" s="2"/>
      <c r="O113" s="2"/>
      <c r="P113" s="2"/>
      <c r="Q113" s="2"/>
      <c r="R113" s="2"/>
      <c r="S113" s="2"/>
    </row>
    <row r="114" spans="1:19" s="1" customFormat="1" hidden="1">
      <c r="A114" s="10"/>
      <c r="B114" s="2"/>
      <c r="C114" s="7"/>
      <c r="D114" s="7"/>
      <c r="N114" s="2"/>
      <c r="O114" s="2"/>
      <c r="P114" s="2"/>
      <c r="Q114" s="2"/>
      <c r="R114" s="2"/>
      <c r="S114" s="2"/>
    </row>
    <row r="115" spans="1:19" s="1" customFormat="1" hidden="1">
      <c r="A115" s="10"/>
      <c r="B115" s="2"/>
      <c r="C115" s="7"/>
      <c r="D115" s="7"/>
      <c r="N115" s="2"/>
      <c r="O115" s="2"/>
      <c r="P115" s="2"/>
      <c r="Q115" s="2"/>
      <c r="R115" s="2"/>
      <c r="S115" s="2"/>
    </row>
    <row r="116" spans="1:19" s="1" customFormat="1" hidden="1">
      <c r="A116" s="10"/>
      <c r="B116" s="2"/>
      <c r="C116" s="7"/>
      <c r="D116" s="7"/>
      <c r="N116" s="2"/>
      <c r="O116" s="2"/>
      <c r="P116" s="2"/>
      <c r="Q116" s="2"/>
      <c r="R116" s="2"/>
      <c r="S116" s="2"/>
    </row>
    <row r="117" spans="1:19" s="1" customFormat="1" hidden="1">
      <c r="A117" s="10"/>
      <c r="B117" s="2"/>
      <c r="C117" s="7"/>
      <c r="D117" s="7"/>
      <c r="N117" s="2"/>
      <c r="O117" s="2"/>
      <c r="P117" s="2"/>
      <c r="Q117" s="2"/>
      <c r="R117" s="2"/>
      <c r="S117" s="2"/>
    </row>
    <row r="118" spans="1:19" s="1" customFormat="1" hidden="1">
      <c r="A118" s="10"/>
      <c r="B118" s="2"/>
      <c r="C118" s="7"/>
      <c r="D118" s="7"/>
      <c r="N118" s="2"/>
      <c r="O118" s="2"/>
      <c r="P118" s="2"/>
      <c r="Q118" s="2"/>
      <c r="R118" s="2"/>
      <c r="S118" s="2"/>
    </row>
    <row r="119" spans="1:19" s="1" customFormat="1" hidden="1">
      <c r="A119" s="10"/>
      <c r="B119" s="2"/>
      <c r="C119" s="7"/>
      <c r="D119" s="7"/>
      <c r="N119" s="2"/>
      <c r="O119" s="2"/>
      <c r="P119" s="2"/>
      <c r="Q119" s="2"/>
      <c r="R119" s="2"/>
      <c r="S119" s="2"/>
    </row>
    <row r="120" spans="1:19" s="1" customFormat="1" hidden="1">
      <c r="A120" s="10"/>
      <c r="B120" s="2"/>
      <c r="C120" s="7"/>
      <c r="D120" s="7"/>
      <c r="N120" s="2"/>
      <c r="O120" s="2"/>
      <c r="P120" s="2"/>
      <c r="Q120" s="2"/>
      <c r="R120" s="2"/>
      <c r="S120" s="2"/>
    </row>
    <row r="121" spans="1:19" s="1" customFormat="1" hidden="1">
      <c r="A121" s="10"/>
      <c r="B121" s="2"/>
      <c r="C121" s="7"/>
      <c r="D121" s="7"/>
      <c r="N121" s="2"/>
      <c r="O121" s="2"/>
      <c r="P121" s="2"/>
      <c r="Q121" s="2"/>
      <c r="R121" s="2"/>
      <c r="S121" s="2"/>
    </row>
    <row r="122" spans="1:19" s="1" customFormat="1" hidden="1">
      <c r="A122" s="10"/>
      <c r="B122" s="2"/>
      <c r="C122" s="7"/>
      <c r="D122" s="7"/>
      <c r="N122" s="2"/>
      <c r="O122" s="2"/>
      <c r="P122" s="2"/>
      <c r="Q122" s="2"/>
      <c r="R122" s="2"/>
      <c r="S122" s="2"/>
    </row>
    <row r="123" spans="1:19" s="1" customFormat="1" hidden="1">
      <c r="A123" s="10"/>
      <c r="B123" s="2"/>
      <c r="C123" s="7"/>
      <c r="D123" s="7"/>
      <c r="N123" s="2"/>
      <c r="O123" s="2"/>
      <c r="P123" s="2"/>
      <c r="Q123" s="2"/>
      <c r="R123" s="2"/>
      <c r="S123" s="2"/>
    </row>
    <row r="124" spans="1:19" s="1" customFormat="1" hidden="1">
      <c r="A124" s="10"/>
      <c r="B124" s="2"/>
      <c r="C124" s="7"/>
      <c r="D124" s="7"/>
      <c r="N124" s="2"/>
      <c r="O124" s="2"/>
      <c r="P124" s="2"/>
      <c r="Q124" s="2"/>
      <c r="R124" s="2"/>
      <c r="S124" s="2"/>
    </row>
    <row r="125" spans="1:19" s="1" customFormat="1" hidden="1">
      <c r="A125" s="10"/>
      <c r="B125" s="2"/>
      <c r="C125" s="7"/>
      <c r="D125" s="7"/>
      <c r="N125" s="2"/>
      <c r="O125" s="2"/>
      <c r="P125" s="2"/>
      <c r="Q125" s="2"/>
      <c r="R125" s="2"/>
      <c r="S125" s="2"/>
    </row>
    <row r="126" spans="1:19" s="1" customFormat="1" hidden="1">
      <c r="A126" s="10"/>
      <c r="B126" s="2"/>
      <c r="C126" s="7"/>
      <c r="D126" s="7"/>
      <c r="N126" s="2"/>
      <c r="O126" s="2"/>
      <c r="P126" s="2"/>
      <c r="Q126" s="2"/>
      <c r="R126" s="2"/>
      <c r="S126" s="2"/>
    </row>
    <row r="127" spans="1:19" s="1" customFormat="1" hidden="1">
      <c r="A127" s="10"/>
      <c r="B127" s="2"/>
      <c r="C127" s="7"/>
      <c r="D127" s="7"/>
      <c r="N127" s="2"/>
      <c r="O127" s="2"/>
      <c r="P127" s="2"/>
      <c r="Q127" s="2"/>
      <c r="R127" s="2"/>
      <c r="S127" s="2"/>
    </row>
    <row r="128" spans="1:19" s="1" customFormat="1" hidden="1">
      <c r="A128" s="10"/>
      <c r="B128" s="2"/>
      <c r="C128" s="7"/>
      <c r="D128" s="7"/>
      <c r="N128" s="2"/>
      <c r="O128" s="2"/>
      <c r="P128" s="2"/>
      <c r="Q128" s="2"/>
      <c r="R128" s="2"/>
      <c r="S128" s="2"/>
    </row>
    <row r="129" spans="1:19" s="1" customFormat="1" hidden="1">
      <c r="A129" s="10"/>
      <c r="B129" s="2"/>
      <c r="C129" s="7"/>
      <c r="D129" s="7"/>
      <c r="N129" s="2"/>
      <c r="O129" s="2"/>
      <c r="P129" s="2"/>
      <c r="Q129" s="2"/>
      <c r="R129" s="2"/>
      <c r="S129" s="2"/>
    </row>
    <row r="130" spans="1:19" s="1" customFormat="1" hidden="1">
      <c r="A130" s="10"/>
      <c r="B130" s="2"/>
      <c r="C130" s="7"/>
      <c r="D130" s="7"/>
      <c r="N130" s="2"/>
      <c r="O130" s="2"/>
      <c r="P130" s="2"/>
      <c r="Q130" s="2"/>
      <c r="R130" s="2"/>
      <c r="S130" s="2"/>
    </row>
    <row r="131" spans="1:19" s="1" customFormat="1" hidden="1">
      <c r="A131" s="10"/>
      <c r="B131" s="2"/>
      <c r="C131" s="7"/>
      <c r="D131" s="7"/>
      <c r="N131" s="2"/>
      <c r="O131" s="2"/>
      <c r="P131" s="2"/>
      <c r="Q131" s="2"/>
      <c r="R131" s="2"/>
      <c r="S131" s="2"/>
    </row>
    <row r="132" spans="1:19" s="1" customFormat="1" hidden="1">
      <c r="A132" s="10"/>
      <c r="B132" s="2"/>
      <c r="C132" s="7"/>
      <c r="D132" s="7"/>
      <c r="N132" s="2"/>
      <c r="O132" s="2"/>
      <c r="P132" s="2"/>
      <c r="Q132" s="2"/>
      <c r="R132" s="2"/>
      <c r="S132" s="2"/>
    </row>
    <row r="133" spans="1:19" s="1" customFormat="1" hidden="1">
      <c r="A133" s="10"/>
      <c r="B133" s="2"/>
      <c r="C133" s="7"/>
      <c r="D133" s="7"/>
      <c r="N133" s="2"/>
      <c r="O133" s="2"/>
      <c r="P133" s="2"/>
      <c r="Q133" s="2"/>
      <c r="R133" s="2"/>
      <c r="S133" s="2"/>
    </row>
    <row r="134" spans="1:19" s="1" customFormat="1" hidden="1">
      <c r="A134" s="10"/>
      <c r="B134" s="2"/>
      <c r="C134" s="7"/>
      <c r="D134" s="7"/>
      <c r="N134" s="2"/>
      <c r="O134" s="2"/>
      <c r="P134" s="2"/>
      <c r="Q134" s="2"/>
      <c r="R134" s="2"/>
      <c r="S134" s="2"/>
    </row>
    <row r="135" spans="1:19" s="1" customFormat="1" hidden="1">
      <c r="A135" s="10"/>
      <c r="B135" s="2"/>
      <c r="C135" s="7"/>
      <c r="D135" s="7"/>
      <c r="N135" s="2"/>
      <c r="O135" s="2"/>
      <c r="P135" s="2"/>
      <c r="Q135" s="2"/>
      <c r="R135" s="2"/>
      <c r="S135" s="2"/>
    </row>
    <row r="136" spans="1:19" s="1" customFormat="1" hidden="1">
      <c r="A136" s="10"/>
      <c r="B136" s="2"/>
      <c r="C136" s="7"/>
      <c r="D136" s="7"/>
      <c r="N136" s="2"/>
      <c r="O136" s="2"/>
      <c r="P136" s="2"/>
      <c r="Q136" s="2"/>
      <c r="R136" s="2"/>
      <c r="S136" s="2"/>
    </row>
    <row r="137" spans="1:19" s="1" customFormat="1" hidden="1">
      <c r="A137" s="10"/>
      <c r="B137" s="2"/>
      <c r="C137" s="7"/>
      <c r="D137" s="7"/>
      <c r="N137" s="2"/>
      <c r="O137" s="2"/>
      <c r="P137" s="2"/>
      <c r="Q137" s="2"/>
      <c r="R137" s="2"/>
      <c r="S137" s="2"/>
    </row>
    <row r="138" spans="1:19" s="1" customFormat="1" hidden="1">
      <c r="A138" s="10"/>
      <c r="B138" s="2"/>
      <c r="C138" s="7"/>
      <c r="D138" s="7"/>
      <c r="N138" s="2"/>
      <c r="O138" s="2"/>
      <c r="P138" s="2"/>
      <c r="Q138" s="2"/>
      <c r="R138" s="2"/>
      <c r="S138" s="2"/>
    </row>
    <row r="139" spans="1:19" s="1" customFormat="1" hidden="1">
      <c r="A139" s="10"/>
      <c r="B139" s="2"/>
      <c r="C139" s="7"/>
      <c r="D139" s="7"/>
      <c r="N139" s="2"/>
      <c r="O139" s="2"/>
      <c r="P139" s="2"/>
      <c r="Q139" s="2"/>
      <c r="R139" s="2"/>
      <c r="S139" s="2"/>
    </row>
    <row r="140" spans="1:19" s="1" customFormat="1" hidden="1">
      <c r="A140" s="10"/>
      <c r="B140" s="2"/>
      <c r="C140" s="7"/>
      <c r="D140" s="7"/>
      <c r="N140" s="2"/>
      <c r="O140" s="2"/>
      <c r="P140" s="2"/>
      <c r="Q140" s="2"/>
      <c r="R140" s="2"/>
      <c r="S140" s="2"/>
    </row>
    <row r="141" spans="1:19" s="1" customFormat="1" hidden="1">
      <c r="A141" s="10"/>
      <c r="B141" s="2"/>
      <c r="C141" s="7"/>
      <c r="D141" s="7"/>
      <c r="N141" s="2"/>
      <c r="O141" s="2"/>
      <c r="P141" s="2"/>
      <c r="Q141" s="2"/>
      <c r="R141" s="2"/>
      <c r="S141" s="2"/>
    </row>
    <row r="142" spans="1:19" s="1" customFormat="1" hidden="1">
      <c r="A142" s="10"/>
      <c r="B142" s="2"/>
      <c r="C142" s="7"/>
      <c r="D142" s="7"/>
      <c r="N142" s="2"/>
      <c r="O142" s="2"/>
      <c r="P142" s="2"/>
      <c r="Q142" s="2"/>
      <c r="R142" s="2"/>
      <c r="S142" s="2"/>
    </row>
    <row r="143" spans="1:19" s="1" customFormat="1" hidden="1">
      <c r="A143" s="10"/>
      <c r="B143" s="2"/>
      <c r="C143" s="7"/>
      <c r="D143" s="7"/>
      <c r="N143" s="2"/>
      <c r="O143" s="2"/>
      <c r="P143" s="2"/>
      <c r="Q143" s="2"/>
      <c r="R143" s="2"/>
      <c r="S143" s="2"/>
    </row>
    <row r="144" spans="1:19" s="1" customFormat="1" hidden="1">
      <c r="A144" s="10"/>
      <c r="B144" s="2"/>
      <c r="C144" s="7"/>
      <c r="D144" s="7"/>
      <c r="N144" s="2"/>
      <c r="O144" s="2"/>
      <c r="P144" s="2"/>
      <c r="Q144" s="2"/>
      <c r="R144" s="2"/>
      <c r="S144" s="2"/>
    </row>
    <row r="145" spans="1:19" s="1" customFormat="1" hidden="1">
      <c r="A145" s="10"/>
      <c r="B145" s="2"/>
      <c r="C145" s="7"/>
      <c r="D145" s="7"/>
      <c r="N145" s="2"/>
      <c r="O145" s="2"/>
      <c r="P145" s="2"/>
      <c r="Q145" s="2"/>
      <c r="R145" s="2"/>
      <c r="S145" s="2"/>
    </row>
    <row r="146" spans="1:19" s="1" customFormat="1" hidden="1">
      <c r="A146" s="10"/>
      <c r="B146" s="2"/>
      <c r="C146" s="7"/>
      <c r="D146" s="7"/>
      <c r="N146" s="2"/>
      <c r="O146" s="2"/>
      <c r="P146" s="2"/>
      <c r="Q146" s="2"/>
      <c r="R146" s="2"/>
      <c r="S146" s="2"/>
    </row>
    <row r="147" spans="1:19" s="1" customFormat="1" hidden="1">
      <c r="A147" s="10"/>
      <c r="B147" s="2"/>
      <c r="C147" s="7"/>
      <c r="D147" s="7"/>
      <c r="N147" s="2"/>
      <c r="O147" s="2"/>
      <c r="P147" s="2"/>
      <c r="Q147" s="2"/>
      <c r="R147" s="2"/>
      <c r="S147" s="2"/>
    </row>
    <row r="148" spans="1:19" s="1" customFormat="1" hidden="1">
      <c r="A148" s="10"/>
      <c r="B148" s="2"/>
      <c r="C148" s="7"/>
      <c r="D148" s="7"/>
      <c r="N148" s="2"/>
      <c r="O148" s="2"/>
      <c r="P148" s="2"/>
      <c r="Q148" s="2"/>
      <c r="R148" s="2"/>
      <c r="S148" s="2"/>
    </row>
    <row r="149" spans="1:19" s="1" customFormat="1" hidden="1">
      <c r="A149" s="10"/>
      <c r="B149" s="2"/>
      <c r="C149" s="7"/>
      <c r="D149" s="7"/>
      <c r="N149" s="2"/>
      <c r="O149" s="2"/>
      <c r="P149" s="2"/>
      <c r="Q149" s="2"/>
      <c r="R149" s="2"/>
      <c r="S149" s="2"/>
    </row>
    <row r="150" spans="1:19" s="1" customFormat="1" hidden="1">
      <c r="A150" s="10"/>
      <c r="B150" s="2"/>
      <c r="C150" s="7"/>
      <c r="D150" s="7"/>
      <c r="N150" s="2"/>
      <c r="O150" s="2"/>
      <c r="P150" s="2"/>
      <c r="Q150" s="2"/>
      <c r="R150" s="2"/>
      <c r="S150" s="2"/>
    </row>
    <row r="151" spans="1:19" s="1" customFormat="1" hidden="1">
      <c r="A151" s="10"/>
      <c r="B151" s="2"/>
      <c r="C151" s="7"/>
      <c r="D151" s="7"/>
      <c r="N151" s="2"/>
      <c r="O151" s="2"/>
      <c r="P151" s="2"/>
      <c r="Q151" s="2"/>
      <c r="R151" s="2"/>
      <c r="S151" s="2"/>
    </row>
    <row r="152" spans="1:19" s="1" customFormat="1" hidden="1">
      <c r="A152" s="10"/>
      <c r="B152" s="2"/>
      <c r="C152" s="7"/>
      <c r="D152" s="7"/>
      <c r="N152" s="2"/>
      <c r="O152" s="2"/>
      <c r="P152" s="2"/>
      <c r="Q152" s="2"/>
      <c r="R152" s="2"/>
      <c r="S152" s="2"/>
    </row>
    <row r="153" spans="1:19" s="1" customFormat="1" hidden="1">
      <c r="A153" s="10"/>
      <c r="B153" s="2"/>
      <c r="C153" s="7"/>
      <c r="D153" s="7"/>
      <c r="N153" s="2"/>
      <c r="O153" s="2"/>
      <c r="P153" s="2"/>
      <c r="Q153" s="2"/>
      <c r="R153" s="2"/>
      <c r="S153" s="2"/>
    </row>
    <row r="154" spans="1:19" s="1" customFormat="1" hidden="1">
      <c r="A154" s="10"/>
      <c r="B154" s="2"/>
      <c r="C154" s="7"/>
      <c r="D154" s="7"/>
      <c r="N154" s="2"/>
      <c r="O154" s="2"/>
      <c r="P154" s="2"/>
      <c r="Q154" s="2"/>
      <c r="R154" s="2"/>
      <c r="S154" s="2"/>
    </row>
    <row r="155" spans="1:19" s="1" customFormat="1" hidden="1">
      <c r="A155" s="10"/>
      <c r="B155" s="2"/>
      <c r="C155" s="7"/>
      <c r="D155" s="7"/>
      <c r="N155" s="2"/>
      <c r="O155" s="2"/>
      <c r="P155" s="2"/>
      <c r="Q155" s="2"/>
      <c r="R155" s="2"/>
      <c r="S155" s="2"/>
    </row>
    <row r="156" spans="1:19" s="1" customFormat="1" hidden="1">
      <c r="A156" s="10"/>
      <c r="B156" s="2"/>
      <c r="C156" s="7"/>
      <c r="D156" s="7"/>
      <c r="N156" s="2"/>
      <c r="O156" s="2"/>
      <c r="P156" s="2"/>
      <c r="Q156" s="2"/>
      <c r="R156" s="2"/>
      <c r="S156" s="2"/>
    </row>
    <row r="157" spans="1:19" s="1" customFormat="1" hidden="1">
      <c r="A157" s="10"/>
      <c r="B157" s="2"/>
      <c r="C157" s="7"/>
      <c r="D157" s="7"/>
      <c r="N157" s="2"/>
      <c r="O157" s="2"/>
      <c r="P157" s="2"/>
      <c r="Q157" s="2"/>
      <c r="R157" s="2"/>
      <c r="S157" s="2"/>
    </row>
    <row r="158" spans="1:19" s="1" customFormat="1" hidden="1">
      <c r="A158" s="10"/>
      <c r="B158" s="2"/>
      <c r="C158" s="7"/>
      <c r="D158" s="7"/>
      <c r="N158" s="2"/>
      <c r="O158" s="2"/>
      <c r="P158" s="2"/>
      <c r="Q158" s="2"/>
      <c r="R158" s="2"/>
      <c r="S158" s="2"/>
    </row>
    <row r="159" spans="1:19" s="1" customFormat="1" hidden="1">
      <c r="A159" s="10"/>
      <c r="B159" s="2"/>
      <c r="C159" s="7"/>
      <c r="D159" s="7"/>
      <c r="N159" s="2"/>
      <c r="O159" s="2"/>
      <c r="P159" s="2"/>
      <c r="Q159" s="2"/>
      <c r="R159" s="2"/>
      <c r="S159" s="2"/>
    </row>
    <row r="160" spans="1:19" s="1" customFormat="1" hidden="1">
      <c r="A160" s="10"/>
      <c r="B160" s="2"/>
      <c r="C160" s="7"/>
      <c r="D160" s="7"/>
      <c r="N160" s="2"/>
      <c r="O160" s="2"/>
      <c r="P160" s="2"/>
      <c r="Q160" s="2"/>
      <c r="R160" s="2"/>
      <c r="S160" s="2"/>
    </row>
    <row r="161" spans="1:19" s="1" customFormat="1" hidden="1">
      <c r="A161" s="10"/>
      <c r="B161" s="2"/>
      <c r="C161" s="7"/>
      <c r="D161" s="7"/>
      <c r="N161" s="2"/>
      <c r="O161" s="2"/>
      <c r="P161" s="2"/>
      <c r="Q161" s="2"/>
      <c r="R161" s="2"/>
      <c r="S161" s="2"/>
    </row>
    <row r="162" spans="1:19" s="1" customFormat="1" hidden="1">
      <c r="A162" s="10"/>
      <c r="B162" s="2"/>
      <c r="C162" s="7"/>
      <c r="D162" s="7"/>
      <c r="N162" s="2"/>
      <c r="O162" s="2"/>
      <c r="P162" s="2"/>
      <c r="Q162" s="2"/>
      <c r="R162" s="2"/>
      <c r="S162" s="2"/>
    </row>
    <row r="163" spans="1:19" s="1" customFormat="1" hidden="1">
      <c r="A163" s="10"/>
      <c r="B163" s="2"/>
      <c r="C163" s="7"/>
      <c r="D163" s="7"/>
      <c r="N163" s="2"/>
      <c r="O163" s="2"/>
      <c r="P163" s="2"/>
      <c r="Q163" s="2"/>
      <c r="R163" s="2"/>
      <c r="S163" s="2"/>
    </row>
    <row r="164" spans="1:19" s="1" customFormat="1" hidden="1">
      <c r="A164" s="10"/>
      <c r="B164" s="2"/>
      <c r="C164" s="7"/>
      <c r="D164" s="7"/>
      <c r="N164" s="2"/>
      <c r="O164" s="2"/>
      <c r="P164" s="2"/>
      <c r="Q164" s="2"/>
      <c r="R164" s="2"/>
      <c r="S164" s="2"/>
    </row>
    <row r="165" spans="1:19" s="1" customFormat="1" hidden="1">
      <c r="A165" s="10"/>
      <c r="B165" s="2"/>
      <c r="C165" s="7"/>
      <c r="D165" s="7"/>
      <c r="N165" s="2"/>
      <c r="O165" s="2"/>
      <c r="P165" s="2"/>
      <c r="Q165" s="2"/>
      <c r="R165" s="2"/>
      <c r="S165" s="2"/>
    </row>
    <row r="166" spans="1:19" s="1" customFormat="1" hidden="1">
      <c r="A166" s="10"/>
      <c r="B166" s="2"/>
      <c r="C166" s="7"/>
      <c r="D166" s="7"/>
      <c r="N166" s="2"/>
      <c r="O166" s="2"/>
      <c r="P166" s="2"/>
      <c r="Q166" s="2"/>
      <c r="R166" s="2"/>
      <c r="S166" s="2"/>
    </row>
    <row r="167" spans="1:19" s="1" customFormat="1" hidden="1">
      <c r="A167" s="10"/>
      <c r="B167" s="2"/>
      <c r="C167" s="7"/>
      <c r="D167" s="7"/>
      <c r="N167" s="2"/>
      <c r="O167" s="2"/>
      <c r="P167" s="2"/>
      <c r="Q167" s="2"/>
      <c r="R167" s="2"/>
      <c r="S167" s="2"/>
    </row>
    <row r="168" spans="1:19" s="1" customFormat="1" hidden="1">
      <c r="A168" s="10"/>
      <c r="B168" s="2"/>
      <c r="C168" s="7"/>
      <c r="D168" s="7"/>
      <c r="N168" s="2"/>
      <c r="O168" s="2"/>
      <c r="P168" s="2"/>
      <c r="Q168" s="2"/>
      <c r="R168" s="2"/>
      <c r="S168" s="2"/>
    </row>
    <row r="169" spans="1:19" s="1" customFormat="1" hidden="1">
      <c r="A169" s="10"/>
      <c r="B169" s="2"/>
      <c r="C169" s="7"/>
      <c r="D169" s="7"/>
      <c r="N169" s="2"/>
      <c r="O169" s="2"/>
      <c r="P169" s="2"/>
      <c r="Q169" s="2"/>
      <c r="R169" s="2"/>
      <c r="S169" s="2"/>
    </row>
    <row r="170" spans="1:19" s="1" customFormat="1" hidden="1">
      <c r="A170" s="10"/>
      <c r="B170" s="2"/>
      <c r="C170" s="7"/>
      <c r="D170" s="7"/>
      <c r="N170" s="2"/>
      <c r="O170" s="2"/>
      <c r="P170" s="2"/>
      <c r="Q170" s="2"/>
      <c r="R170" s="2"/>
      <c r="S170" s="2"/>
    </row>
    <row r="171" spans="1:19" s="1" customFormat="1" hidden="1">
      <c r="A171" s="10"/>
      <c r="B171" s="2"/>
      <c r="C171" s="7"/>
      <c r="D171" s="7"/>
      <c r="N171" s="2"/>
      <c r="O171" s="2"/>
      <c r="P171" s="2"/>
      <c r="Q171" s="2"/>
      <c r="R171" s="2"/>
      <c r="S171" s="2"/>
    </row>
    <row r="172" spans="1:19" s="1" customFormat="1" hidden="1">
      <c r="A172" s="10"/>
      <c r="B172" s="2"/>
      <c r="C172" s="7"/>
      <c r="D172" s="7"/>
      <c r="N172" s="2"/>
      <c r="O172" s="2"/>
      <c r="P172" s="2"/>
      <c r="Q172" s="2"/>
      <c r="R172" s="2"/>
      <c r="S172" s="2"/>
    </row>
    <row r="173" spans="1:19" s="1" customFormat="1" hidden="1">
      <c r="A173" s="10"/>
      <c r="B173" s="2"/>
      <c r="C173" s="7"/>
      <c r="D173" s="7"/>
      <c r="N173" s="2"/>
      <c r="O173" s="2"/>
      <c r="P173" s="2"/>
      <c r="Q173" s="2"/>
      <c r="R173" s="2"/>
      <c r="S173" s="2"/>
    </row>
    <row r="174" spans="1:19" s="1" customFormat="1" hidden="1">
      <c r="A174" s="10"/>
      <c r="B174" s="2"/>
      <c r="C174" s="7"/>
      <c r="D174" s="7"/>
      <c r="N174" s="2"/>
      <c r="O174" s="2"/>
      <c r="P174" s="2"/>
      <c r="Q174" s="2"/>
      <c r="R174" s="2"/>
      <c r="S174" s="2"/>
    </row>
    <row r="175" spans="1:19" s="1" customFormat="1" hidden="1">
      <c r="A175" s="10"/>
      <c r="B175" s="2"/>
      <c r="C175" s="7"/>
      <c r="D175" s="7"/>
      <c r="N175" s="2"/>
      <c r="O175" s="2"/>
      <c r="P175" s="2"/>
      <c r="Q175" s="2"/>
      <c r="R175" s="2"/>
      <c r="S175" s="2"/>
    </row>
    <row r="176" spans="1:19" s="1" customFormat="1" hidden="1">
      <c r="A176" s="10"/>
      <c r="B176" s="2"/>
      <c r="C176" s="7"/>
      <c r="D176" s="7"/>
      <c r="N176" s="2"/>
      <c r="O176" s="2"/>
      <c r="P176" s="2"/>
      <c r="Q176" s="2"/>
      <c r="R176" s="2"/>
      <c r="S176" s="2"/>
    </row>
    <row r="177" spans="1:19" s="1" customFormat="1" hidden="1">
      <c r="A177" s="10"/>
      <c r="B177" s="2"/>
      <c r="C177" s="7"/>
      <c r="D177" s="7"/>
      <c r="N177" s="2"/>
      <c r="O177" s="2"/>
      <c r="P177" s="2"/>
      <c r="Q177" s="2"/>
      <c r="R177" s="2"/>
      <c r="S177" s="2"/>
    </row>
    <row r="178" spans="1:19" s="1" customFormat="1" hidden="1">
      <c r="A178" s="10"/>
      <c r="B178" s="2"/>
      <c r="C178" s="7"/>
      <c r="D178" s="7"/>
      <c r="N178" s="2"/>
      <c r="O178" s="2"/>
      <c r="P178" s="2"/>
      <c r="Q178" s="2"/>
      <c r="R178" s="2"/>
      <c r="S178" s="2"/>
    </row>
    <row r="179" spans="1:19" s="1" customFormat="1" hidden="1">
      <c r="A179" s="10"/>
      <c r="B179" s="2"/>
      <c r="C179" s="7"/>
      <c r="D179" s="7"/>
      <c r="N179" s="2"/>
      <c r="O179" s="2"/>
      <c r="P179" s="2"/>
      <c r="Q179" s="2"/>
      <c r="R179" s="2"/>
      <c r="S179" s="2"/>
    </row>
    <row r="180" spans="1:19" s="1" customFormat="1" hidden="1">
      <c r="A180" s="10"/>
      <c r="B180" s="2"/>
      <c r="C180" s="7"/>
      <c r="D180" s="7"/>
      <c r="N180" s="2"/>
      <c r="O180" s="2"/>
      <c r="P180" s="2"/>
      <c r="Q180" s="2"/>
      <c r="R180" s="2"/>
      <c r="S180" s="2"/>
    </row>
    <row r="181" spans="1:19" s="1" customFormat="1" hidden="1">
      <c r="A181" s="10"/>
      <c r="B181" s="2"/>
      <c r="C181" s="7"/>
      <c r="D181" s="7"/>
      <c r="N181" s="2"/>
      <c r="O181" s="2"/>
      <c r="P181" s="2"/>
      <c r="Q181" s="2"/>
      <c r="R181" s="2"/>
      <c r="S181" s="2"/>
    </row>
    <row r="182" spans="1:19" s="1" customFormat="1" hidden="1">
      <c r="A182" s="10"/>
      <c r="B182" s="2"/>
      <c r="C182" s="7"/>
      <c r="D182" s="7"/>
      <c r="N182" s="2"/>
      <c r="O182" s="2"/>
      <c r="P182" s="2"/>
      <c r="Q182" s="2"/>
      <c r="R182" s="2"/>
      <c r="S182" s="2"/>
    </row>
    <row r="183" spans="1:19" s="1" customFormat="1" hidden="1">
      <c r="A183" s="10"/>
      <c r="B183" s="2"/>
      <c r="C183" s="7"/>
      <c r="D183" s="7"/>
      <c r="N183" s="2"/>
      <c r="O183" s="2"/>
      <c r="P183" s="2"/>
      <c r="Q183" s="2"/>
      <c r="R183" s="2"/>
      <c r="S183" s="2"/>
    </row>
    <row r="184" spans="1:19" s="1" customFormat="1" hidden="1">
      <c r="A184" s="10"/>
      <c r="B184" s="2"/>
      <c r="C184" s="7"/>
      <c r="D184" s="7"/>
      <c r="N184" s="2"/>
      <c r="O184" s="2"/>
      <c r="P184" s="2"/>
      <c r="Q184" s="2"/>
      <c r="R184" s="2"/>
      <c r="S184" s="2"/>
    </row>
    <row r="185" spans="1:19" s="1" customFormat="1" hidden="1">
      <c r="A185" s="10"/>
      <c r="B185" s="2"/>
      <c r="C185" s="7"/>
      <c r="D185" s="7"/>
      <c r="N185" s="2"/>
      <c r="O185" s="2"/>
      <c r="P185" s="2"/>
      <c r="Q185" s="2"/>
      <c r="R185" s="2"/>
      <c r="S185" s="2"/>
    </row>
    <row r="186" spans="1:19" s="1" customFormat="1" hidden="1">
      <c r="A186" s="10"/>
      <c r="B186" s="2"/>
      <c r="C186" s="7"/>
      <c r="D186" s="7"/>
      <c r="N186" s="2"/>
      <c r="O186" s="2"/>
      <c r="P186" s="2"/>
      <c r="Q186" s="2"/>
      <c r="R186" s="2"/>
      <c r="S186" s="2"/>
    </row>
    <row r="187" spans="1:19" s="1" customFormat="1" hidden="1">
      <c r="A187" s="10"/>
      <c r="B187" s="2"/>
      <c r="C187" s="7"/>
      <c r="D187" s="7"/>
      <c r="N187" s="2"/>
      <c r="O187" s="2"/>
      <c r="P187" s="2"/>
      <c r="Q187" s="2"/>
      <c r="R187" s="2"/>
      <c r="S187" s="2"/>
    </row>
    <row r="188" spans="1:19" s="1" customFormat="1" hidden="1">
      <c r="A188" s="10"/>
      <c r="B188" s="2"/>
      <c r="C188" s="7"/>
      <c r="D188" s="7"/>
      <c r="N188" s="2"/>
      <c r="O188" s="2"/>
      <c r="P188" s="2"/>
      <c r="Q188" s="2"/>
      <c r="R188" s="2"/>
      <c r="S188" s="2"/>
    </row>
    <row r="189" spans="1:19" s="1" customFormat="1" hidden="1">
      <c r="A189" s="10"/>
      <c r="B189" s="2"/>
      <c r="C189" s="7"/>
      <c r="D189" s="7"/>
      <c r="N189" s="2"/>
      <c r="O189" s="2"/>
      <c r="P189" s="2"/>
      <c r="Q189" s="2"/>
      <c r="R189" s="2"/>
      <c r="S189" s="2"/>
    </row>
    <row r="190" spans="1:19" s="1" customFormat="1" hidden="1">
      <c r="A190" s="10"/>
      <c r="B190" s="2"/>
      <c r="C190" s="7"/>
      <c r="D190" s="7"/>
      <c r="N190" s="2"/>
      <c r="O190" s="2"/>
      <c r="P190" s="2"/>
      <c r="Q190" s="2"/>
      <c r="R190" s="2"/>
      <c r="S190" s="2"/>
    </row>
    <row r="191" spans="1:19" s="1" customFormat="1" hidden="1">
      <c r="A191" s="10"/>
      <c r="B191" s="2"/>
      <c r="C191" s="7"/>
      <c r="D191" s="7"/>
      <c r="N191" s="2"/>
      <c r="O191" s="2"/>
      <c r="P191" s="2"/>
      <c r="Q191" s="2"/>
      <c r="R191" s="2"/>
      <c r="S191" s="2"/>
    </row>
    <row r="192" spans="1:19" s="1" customFormat="1" hidden="1">
      <c r="A192" s="10"/>
      <c r="B192" s="2"/>
      <c r="C192" s="7"/>
      <c r="D192" s="7"/>
      <c r="N192" s="2"/>
      <c r="O192" s="2"/>
      <c r="P192" s="2"/>
      <c r="Q192" s="2"/>
      <c r="R192" s="2"/>
      <c r="S192" s="2"/>
    </row>
    <row r="193" spans="1:19" s="1" customFormat="1" hidden="1">
      <c r="A193" s="10"/>
      <c r="B193" s="2"/>
      <c r="C193" s="7"/>
      <c r="D193" s="7"/>
      <c r="N193" s="2"/>
      <c r="O193" s="2"/>
      <c r="P193" s="2"/>
      <c r="Q193" s="2"/>
      <c r="R193" s="2"/>
      <c r="S193" s="2"/>
    </row>
    <row r="194" spans="1:19" s="1" customFormat="1" hidden="1">
      <c r="A194" s="10"/>
      <c r="B194" s="2"/>
      <c r="C194" s="7"/>
      <c r="D194" s="7"/>
      <c r="N194" s="2"/>
      <c r="O194" s="2"/>
      <c r="P194" s="2"/>
      <c r="Q194" s="2"/>
      <c r="R194" s="2"/>
      <c r="S194" s="2"/>
    </row>
    <row r="195" spans="1:19" s="1" customFormat="1" hidden="1">
      <c r="A195" s="10"/>
      <c r="B195" s="2"/>
      <c r="C195" s="7"/>
      <c r="D195" s="7"/>
      <c r="N195" s="2"/>
      <c r="O195" s="2"/>
      <c r="P195" s="2"/>
      <c r="Q195" s="2"/>
      <c r="R195" s="2"/>
      <c r="S195" s="2"/>
    </row>
    <row r="196" spans="1:19" s="1" customFormat="1" hidden="1">
      <c r="A196" s="10"/>
      <c r="B196" s="2"/>
      <c r="C196" s="7"/>
      <c r="D196" s="7"/>
      <c r="N196" s="2"/>
      <c r="O196" s="2"/>
      <c r="P196" s="2"/>
      <c r="Q196" s="2"/>
      <c r="R196" s="2"/>
      <c r="S196" s="2"/>
    </row>
    <row r="197" spans="1:19" s="1" customFormat="1" hidden="1">
      <c r="A197" s="10"/>
      <c r="B197" s="2"/>
      <c r="C197" s="7"/>
      <c r="D197" s="7"/>
      <c r="N197" s="2"/>
      <c r="O197" s="2"/>
      <c r="P197" s="2"/>
      <c r="Q197" s="2"/>
      <c r="R197" s="2"/>
      <c r="S197" s="2"/>
    </row>
    <row r="198" spans="1:19" s="1" customFormat="1" hidden="1">
      <c r="A198" s="10"/>
      <c r="B198" s="2"/>
      <c r="C198" s="7"/>
      <c r="D198" s="7"/>
      <c r="N198" s="2"/>
      <c r="O198" s="2"/>
      <c r="P198" s="2"/>
      <c r="Q198" s="2"/>
      <c r="R198" s="2"/>
      <c r="S198" s="2"/>
    </row>
    <row r="199" spans="1:19" s="1" customFormat="1" hidden="1">
      <c r="A199" s="10"/>
      <c r="B199" s="2"/>
      <c r="C199" s="7"/>
      <c r="D199" s="7"/>
      <c r="N199" s="2"/>
      <c r="O199" s="2"/>
      <c r="P199" s="2"/>
      <c r="Q199" s="2"/>
      <c r="R199" s="2"/>
      <c r="S199" s="2"/>
    </row>
    <row r="200" spans="1:19" s="1" customFormat="1" hidden="1">
      <c r="A200" s="10"/>
      <c r="B200" s="2"/>
      <c r="C200" s="7"/>
      <c r="D200" s="7"/>
      <c r="N200" s="2"/>
      <c r="O200" s="2"/>
      <c r="P200" s="2"/>
      <c r="Q200" s="2"/>
      <c r="R200" s="2"/>
      <c r="S200" s="2"/>
    </row>
    <row r="201" spans="1:19" s="1" customFormat="1" hidden="1">
      <c r="A201" s="10"/>
      <c r="B201" s="2"/>
      <c r="C201" s="7"/>
      <c r="D201" s="7"/>
      <c r="N201" s="2"/>
      <c r="O201" s="2"/>
      <c r="P201" s="2"/>
      <c r="Q201" s="2"/>
      <c r="R201" s="2"/>
      <c r="S201" s="2"/>
    </row>
    <row r="202" spans="1:19" s="1" customFormat="1" hidden="1">
      <c r="A202" s="10"/>
      <c r="B202" s="2"/>
      <c r="C202" s="7"/>
      <c r="D202" s="7"/>
      <c r="N202" s="2"/>
      <c r="O202" s="2"/>
      <c r="P202" s="2"/>
      <c r="Q202" s="2"/>
      <c r="R202" s="2"/>
      <c r="S202" s="2"/>
    </row>
    <row r="203" spans="1:19" s="1" customFormat="1" hidden="1">
      <c r="A203" s="10"/>
      <c r="B203" s="2"/>
      <c r="C203" s="7"/>
      <c r="D203" s="7"/>
      <c r="N203" s="2"/>
      <c r="O203" s="2"/>
      <c r="P203" s="2"/>
      <c r="Q203" s="2"/>
      <c r="R203" s="2"/>
      <c r="S203" s="2"/>
    </row>
    <row r="204" spans="1:19" s="1" customFormat="1" hidden="1">
      <c r="A204" s="10"/>
      <c r="B204" s="2"/>
      <c r="C204" s="7"/>
      <c r="D204" s="7"/>
      <c r="N204" s="2"/>
      <c r="O204" s="2"/>
      <c r="P204" s="2"/>
      <c r="Q204" s="2"/>
      <c r="R204" s="2"/>
      <c r="S204" s="2"/>
    </row>
    <row r="205" spans="1:19" s="1" customFormat="1" hidden="1">
      <c r="A205" s="10"/>
      <c r="B205" s="2"/>
      <c r="C205" s="7"/>
      <c r="D205" s="7"/>
      <c r="N205" s="2"/>
      <c r="O205" s="2"/>
      <c r="P205" s="2"/>
      <c r="Q205" s="2"/>
      <c r="R205" s="2"/>
      <c r="S205" s="2"/>
    </row>
    <row r="206" spans="1:19" s="1" customFormat="1" hidden="1">
      <c r="A206" s="10"/>
      <c r="B206" s="2"/>
      <c r="C206" s="7"/>
      <c r="D206" s="7"/>
      <c r="N206" s="2"/>
      <c r="O206" s="2"/>
      <c r="P206" s="2"/>
      <c r="Q206" s="2"/>
      <c r="R206" s="2"/>
      <c r="S206" s="2"/>
    </row>
    <row r="207" spans="1:19" s="1" customFormat="1" hidden="1">
      <c r="A207" s="10"/>
      <c r="B207" s="2"/>
      <c r="C207" s="7"/>
      <c r="D207" s="7"/>
      <c r="N207" s="2"/>
      <c r="O207" s="2"/>
      <c r="P207" s="2"/>
      <c r="Q207" s="2"/>
      <c r="R207" s="2"/>
      <c r="S207" s="2"/>
    </row>
    <row r="208" spans="1:19" s="1" customFormat="1" hidden="1">
      <c r="A208" s="10"/>
      <c r="B208" s="2"/>
      <c r="C208" s="7"/>
      <c r="D208" s="7"/>
      <c r="N208" s="2"/>
      <c r="O208" s="2"/>
      <c r="P208" s="2"/>
      <c r="Q208" s="2"/>
      <c r="R208" s="2"/>
      <c r="S208" s="2"/>
    </row>
    <row r="209" spans="1:19" s="1" customFormat="1" hidden="1">
      <c r="A209" s="10"/>
      <c r="B209" s="2"/>
      <c r="C209" s="7"/>
      <c r="D209" s="7"/>
      <c r="N209" s="2"/>
      <c r="O209" s="2"/>
      <c r="P209" s="2"/>
      <c r="Q209" s="2"/>
      <c r="R209" s="2"/>
      <c r="S209" s="2"/>
    </row>
    <row r="210" spans="1:19" s="1" customFormat="1" hidden="1">
      <c r="A210" s="10"/>
      <c r="B210" s="2"/>
      <c r="C210" s="7"/>
      <c r="D210" s="7"/>
      <c r="N210" s="2"/>
      <c r="O210" s="2"/>
      <c r="P210" s="2"/>
      <c r="Q210" s="2"/>
      <c r="R210" s="2"/>
      <c r="S210" s="2"/>
    </row>
    <row r="211" spans="1:19" s="1" customFormat="1" hidden="1">
      <c r="A211" s="10"/>
      <c r="B211" s="2"/>
      <c r="C211" s="7"/>
      <c r="D211" s="7"/>
      <c r="N211" s="2"/>
      <c r="O211" s="2"/>
      <c r="P211" s="2"/>
      <c r="Q211" s="2"/>
      <c r="R211" s="2"/>
      <c r="S211" s="2"/>
    </row>
    <row r="212" spans="1:19" s="1" customFormat="1" hidden="1">
      <c r="A212" s="10"/>
      <c r="B212" s="2"/>
      <c r="C212" s="7"/>
      <c r="D212" s="7"/>
      <c r="N212" s="2"/>
      <c r="O212" s="2"/>
      <c r="P212" s="2"/>
      <c r="Q212" s="2"/>
      <c r="R212" s="2"/>
      <c r="S212" s="2"/>
    </row>
    <row r="213" spans="1:19" s="1" customFormat="1" hidden="1">
      <c r="A213" s="10"/>
      <c r="B213" s="2"/>
      <c r="C213" s="7"/>
      <c r="D213" s="7"/>
      <c r="N213" s="2"/>
      <c r="O213" s="2"/>
      <c r="P213" s="2"/>
      <c r="Q213" s="2"/>
      <c r="R213" s="2"/>
      <c r="S213" s="2"/>
    </row>
    <row r="214" spans="1:19" s="1" customFormat="1" hidden="1">
      <c r="A214" s="10"/>
      <c r="B214" s="2"/>
      <c r="C214" s="7"/>
      <c r="D214" s="7"/>
      <c r="N214" s="2"/>
      <c r="O214" s="2"/>
      <c r="P214" s="2"/>
      <c r="Q214" s="2"/>
      <c r="R214" s="2"/>
      <c r="S214" s="2"/>
    </row>
    <row r="215" spans="1:19" s="1" customFormat="1" hidden="1">
      <c r="A215" s="10"/>
      <c r="B215" s="2"/>
      <c r="C215" s="7"/>
      <c r="D215" s="7"/>
      <c r="N215" s="2"/>
      <c r="O215" s="2"/>
      <c r="P215" s="2"/>
      <c r="Q215" s="2"/>
      <c r="R215" s="2"/>
      <c r="S215" s="2"/>
    </row>
    <row r="216" spans="1:19" s="1" customFormat="1" hidden="1">
      <c r="A216" s="10"/>
      <c r="B216" s="2"/>
      <c r="C216" s="7"/>
      <c r="D216" s="7"/>
      <c r="N216" s="2"/>
      <c r="O216" s="2"/>
      <c r="P216" s="2"/>
      <c r="Q216" s="2"/>
      <c r="R216" s="2"/>
      <c r="S216" s="2"/>
    </row>
    <row r="217" spans="1:19" s="1" customFormat="1" hidden="1">
      <c r="A217" s="10"/>
      <c r="B217" s="2"/>
      <c r="C217" s="7"/>
      <c r="D217" s="7"/>
      <c r="N217" s="2"/>
      <c r="O217" s="2"/>
      <c r="P217" s="2"/>
      <c r="Q217" s="2"/>
      <c r="R217" s="2"/>
      <c r="S217" s="2"/>
    </row>
    <row r="218" spans="1:19" s="1" customFormat="1" hidden="1">
      <c r="A218" s="10"/>
      <c r="B218" s="2"/>
      <c r="C218" s="7"/>
      <c r="D218" s="7"/>
      <c r="N218" s="2"/>
      <c r="O218" s="2"/>
      <c r="P218" s="2"/>
      <c r="Q218" s="2"/>
      <c r="R218" s="2"/>
      <c r="S218" s="2"/>
    </row>
    <row r="219" spans="1:19" s="1" customFormat="1" hidden="1">
      <c r="A219" s="10"/>
      <c r="B219" s="2"/>
      <c r="C219" s="7"/>
      <c r="D219" s="7"/>
      <c r="N219" s="2"/>
      <c r="O219" s="2"/>
      <c r="P219" s="2"/>
      <c r="Q219" s="2"/>
      <c r="R219" s="2"/>
      <c r="S219" s="2"/>
    </row>
    <row r="220" spans="1:19" s="1" customFormat="1" hidden="1">
      <c r="A220" s="10"/>
      <c r="B220" s="2"/>
      <c r="C220" s="7"/>
      <c r="D220" s="7"/>
      <c r="N220" s="2"/>
      <c r="O220" s="2"/>
      <c r="P220" s="2"/>
      <c r="Q220" s="2"/>
      <c r="R220" s="2"/>
      <c r="S220" s="2"/>
    </row>
    <row r="221" spans="1:19" s="1" customFormat="1" hidden="1">
      <c r="A221" s="10"/>
      <c r="B221" s="2"/>
      <c r="C221" s="7"/>
      <c r="D221" s="7"/>
      <c r="N221" s="2"/>
      <c r="O221" s="2"/>
      <c r="P221" s="2"/>
      <c r="Q221" s="2"/>
      <c r="R221" s="2"/>
      <c r="S221" s="2"/>
    </row>
    <row r="222" spans="1:19" s="1" customFormat="1" hidden="1">
      <c r="A222" s="10"/>
      <c r="B222" s="2"/>
      <c r="C222" s="7"/>
      <c r="D222" s="7"/>
      <c r="N222" s="2"/>
      <c r="O222" s="2"/>
      <c r="P222" s="2"/>
      <c r="Q222" s="2"/>
      <c r="R222" s="2"/>
      <c r="S222" s="2"/>
    </row>
    <row r="223" spans="1:19" s="1" customFormat="1" hidden="1">
      <c r="A223" s="10"/>
      <c r="B223" s="2"/>
      <c r="C223" s="7"/>
      <c r="D223" s="7"/>
      <c r="N223" s="2"/>
      <c r="O223" s="2"/>
      <c r="P223" s="2"/>
      <c r="Q223" s="2"/>
      <c r="R223" s="2"/>
      <c r="S223" s="2"/>
    </row>
    <row r="224" spans="1:19" s="1" customFormat="1" hidden="1">
      <c r="A224" s="10"/>
      <c r="B224" s="2"/>
      <c r="C224" s="7"/>
      <c r="D224" s="7"/>
      <c r="N224" s="2"/>
      <c r="O224" s="2"/>
      <c r="P224" s="2"/>
      <c r="Q224" s="2"/>
      <c r="R224" s="2"/>
      <c r="S224" s="2"/>
    </row>
    <row r="225" spans="1:19" s="1" customFormat="1" hidden="1">
      <c r="A225" s="10"/>
      <c r="B225" s="2"/>
      <c r="C225" s="7"/>
      <c r="D225" s="7"/>
      <c r="N225" s="2"/>
      <c r="O225" s="2"/>
      <c r="P225" s="2"/>
      <c r="Q225" s="2"/>
      <c r="R225" s="2"/>
      <c r="S225" s="2"/>
    </row>
    <row r="226" spans="1:19" s="1" customFormat="1" hidden="1">
      <c r="A226" s="10"/>
      <c r="B226" s="2"/>
      <c r="C226" s="7"/>
      <c r="D226" s="7"/>
      <c r="N226" s="2"/>
      <c r="O226" s="2"/>
      <c r="P226" s="2"/>
      <c r="Q226" s="2"/>
      <c r="R226" s="2"/>
      <c r="S226" s="2"/>
    </row>
    <row r="227" spans="1:19" s="1" customFormat="1" hidden="1">
      <c r="A227" s="10"/>
      <c r="B227" s="2"/>
      <c r="C227" s="7"/>
      <c r="D227" s="7"/>
      <c r="N227" s="2"/>
      <c r="O227" s="2"/>
      <c r="P227" s="2"/>
      <c r="Q227" s="2"/>
      <c r="R227" s="2"/>
      <c r="S227" s="2"/>
    </row>
    <row r="228" spans="1:19" s="1" customFormat="1" hidden="1">
      <c r="A228" s="10"/>
      <c r="B228" s="2"/>
      <c r="C228" s="7"/>
      <c r="D228" s="7"/>
      <c r="N228" s="2"/>
      <c r="O228" s="2"/>
      <c r="P228" s="2"/>
      <c r="Q228" s="2"/>
      <c r="R228" s="2"/>
      <c r="S228" s="2"/>
    </row>
    <row r="229" spans="1:19" s="1" customFormat="1" hidden="1">
      <c r="A229" s="10"/>
      <c r="B229" s="2"/>
      <c r="C229" s="7"/>
      <c r="D229" s="7"/>
      <c r="N229" s="2"/>
      <c r="O229" s="2"/>
      <c r="P229" s="2"/>
      <c r="Q229" s="2"/>
      <c r="R229" s="2"/>
      <c r="S229" s="2"/>
    </row>
    <row r="230" spans="1:19" s="1" customFormat="1" hidden="1">
      <c r="A230" s="10"/>
      <c r="B230" s="2"/>
      <c r="C230" s="7"/>
      <c r="D230" s="7"/>
      <c r="N230" s="2"/>
      <c r="O230" s="2"/>
      <c r="P230" s="2"/>
      <c r="Q230" s="2"/>
      <c r="R230" s="2"/>
      <c r="S230" s="2"/>
    </row>
    <row r="231" spans="1:19" s="1" customFormat="1" hidden="1">
      <c r="A231" s="10"/>
      <c r="B231" s="2"/>
      <c r="C231" s="7"/>
      <c r="D231" s="7"/>
      <c r="N231" s="2"/>
      <c r="O231" s="2"/>
      <c r="P231" s="2"/>
      <c r="Q231" s="2"/>
      <c r="R231" s="2"/>
      <c r="S231" s="2"/>
    </row>
    <row r="232" spans="1:19" s="1" customFormat="1" hidden="1">
      <c r="A232" s="10"/>
      <c r="B232" s="2"/>
      <c r="C232" s="7"/>
      <c r="D232" s="7"/>
      <c r="N232" s="2"/>
      <c r="O232" s="2"/>
      <c r="P232" s="2"/>
      <c r="Q232" s="2"/>
      <c r="R232" s="2"/>
      <c r="S232" s="2"/>
    </row>
    <row r="233" spans="1:19" s="1" customFormat="1" hidden="1">
      <c r="A233" s="10"/>
      <c r="B233" s="2"/>
      <c r="C233" s="7"/>
      <c r="D233" s="7"/>
      <c r="N233" s="2"/>
      <c r="O233" s="2"/>
      <c r="P233" s="2"/>
      <c r="Q233" s="2"/>
      <c r="R233" s="2"/>
      <c r="S233" s="2"/>
    </row>
    <row r="234" spans="1:19" s="1" customFormat="1" hidden="1">
      <c r="A234" s="10"/>
      <c r="B234" s="2"/>
      <c r="C234" s="7"/>
      <c r="D234" s="7"/>
      <c r="N234" s="2"/>
      <c r="O234" s="2"/>
      <c r="P234" s="2"/>
      <c r="Q234" s="2"/>
      <c r="R234" s="2"/>
      <c r="S234" s="2"/>
    </row>
    <row r="235" spans="1:19" s="1" customFormat="1" hidden="1">
      <c r="A235" s="10"/>
      <c r="B235" s="2"/>
      <c r="C235" s="7"/>
      <c r="D235" s="7"/>
      <c r="N235" s="2"/>
      <c r="O235" s="2"/>
      <c r="P235" s="2"/>
      <c r="Q235" s="2"/>
      <c r="R235" s="2"/>
      <c r="S235" s="2"/>
    </row>
    <row r="236" spans="1:19" s="1" customFormat="1" hidden="1">
      <c r="A236" s="10"/>
      <c r="B236" s="2"/>
      <c r="C236" s="7"/>
      <c r="D236" s="7"/>
      <c r="N236" s="2"/>
      <c r="O236" s="2"/>
      <c r="P236" s="2"/>
      <c r="Q236" s="2"/>
      <c r="R236" s="2"/>
      <c r="S236" s="2"/>
    </row>
    <row r="237" spans="1:19" s="1" customFormat="1" hidden="1">
      <c r="A237" s="10"/>
      <c r="B237" s="2"/>
      <c r="C237" s="7"/>
      <c r="D237" s="7"/>
      <c r="N237" s="2"/>
      <c r="O237" s="2"/>
      <c r="P237" s="2"/>
      <c r="Q237" s="2"/>
      <c r="R237" s="2"/>
      <c r="S237" s="2"/>
    </row>
    <row r="238" spans="1:19" s="1" customFormat="1" hidden="1">
      <c r="A238" s="10"/>
      <c r="B238" s="2"/>
      <c r="C238" s="7"/>
      <c r="D238" s="7"/>
      <c r="N238" s="2"/>
      <c r="O238" s="2"/>
      <c r="P238" s="2"/>
      <c r="Q238" s="2"/>
      <c r="R238" s="2"/>
      <c r="S238" s="2"/>
    </row>
    <row r="239" spans="1:19" s="1" customFormat="1" hidden="1">
      <c r="A239" s="10"/>
      <c r="B239" s="2"/>
      <c r="C239" s="7"/>
      <c r="D239" s="7"/>
      <c r="N239" s="2"/>
      <c r="O239" s="2"/>
      <c r="P239" s="2"/>
      <c r="Q239" s="2"/>
      <c r="R239" s="2"/>
      <c r="S239" s="2"/>
    </row>
    <row r="240" spans="1:19" s="1" customFormat="1" hidden="1">
      <c r="A240" s="10"/>
      <c r="B240" s="2"/>
      <c r="C240" s="7"/>
      <c r="D240" s="7"/>
      <c r="N240" s="2"/>
      <c r="O240" s="2"/>
      <c r="P240" s="2"/>
      <c r="Q240" s="2"/>
      <c r="R240" s="2"/>
      <c r="S240" s="2"/>
    </row>
    <row r="241" spans="1:19" s="1" customFormat="1" hidden="1">
      <c r="A241" s="10"/>
      <c r="B241" s="2"/>
      <c r="C241" s="7"/>
      <c r="D241" s="7"/>
      <c r="N241" s="2"/>
      <c r="O241" s="2"/>
      <c r="P241" s="2"/>
      <c r="Q241" s="2"/>
      <c r="R241" s="2"/>
      <c r="S241" s="2"/>
    </row>
    <row r="242" spans="1:19" s="1" customFormat="1" hidden="1">
      <c r="A242" s="10"/>
      <c r="B242" s="2"/>
      <c r="C242" s="7"/>
      <c r="D242" s="7"/>
      <c r="N242" s="2"/>
      <c r="O242" s="2"/>
      <c r="P242" s="2"/>
      <c r="Q242" s="2"/>
      <c r="R242" s="2"/>
      <c r="S242" s="2"/>
    </row>
    <row r="243" spans="1:19" s="1" customFormat="1" hidden="1">
      <c r="A243" s="10"/>
      <c r="B243" s="2"/>
      <c r="C243" s="7"/>
      <c r="D243" s="7"/>
      <c r="N243" s="2"/>
      <c r="O243" s="2"/>
      <c r="P243" s="2"/>
      <c r="Q243" s="2"/>
      <c r="R243" s="2"/>
      <c r="S243" s="2"/>
    </row>
    <row r="244" spans="1:19" s="1" customFormat="1" hidden="1">
      <c r="A244" s="10"/>
      <c r="B244" s="2"/>
      <c r="C244" s="7"/>
      <c r="D244" s="7"/>
      <c r="N244" s="2"/>
      <c r="O244" s="2"/>
      <c r="P244" s="2"/>
      <c r="Q244" s="2"/>
      <c r="R244" s="2"/>
      <c r="S244" s="2"/>
    </row>
    <row r="245" spans="1:19" s="1" customFormat="1" hidden="1">
      <c r="A245" s="10"/>
      <c r="B245" s="2"/>
      <c r="C245" s="7"/>
      <c r="D245" s="7"/>
      <c r="N245" s="2"/>
      <c r="O245" s="2"/>
      <c r="P245" s="2"/>
      <c r="Q245" s="2"/>
      <c r="R245" s="2"/>
      <c r="S245" s="2"/>
    </row>
    <row r="246" spans="1:19" s="1" customFormat="1" hidden="1">
      <c r="A246" s="10"/>
      <c r="B246" s="2"/>
      <c r="C246" s="7"/>
      <c r="D246" s="7"/>
      <c r="N246" s="2"/>
      <c r="O246" s="2"/>
      <c r="P246" s="2"/>
      <c r="Q246" s="2"/>
      <c r="R246" s="2"/>
      <c r="S246" s="2"/>
    </row>
    <row r="247" spans="1:19" s="1" customFormat="1" hidden="1">
      <c r="A247" s="10"/>
      <c r="B247" s="2"/>
      <c r="C247" s="7"/>
      <c r="D247" s="7"/>
      <c r="N247" s="2"/>
      <c r="O247" s="2"/>
      <c r="P247" s="2"/>
      <c r="Q247" s="2"/>
      <c r="R247" s="2"/>
      <c r="S247" s="2"/>
    </row>
    <row r="248" spans="1:19" s="1" customFormat="1" hidden="1">
      <c r="A248" s="10"/>
      <c r="B248" s="2"/>
      <c r="C248" s="7"/>
      <c r="D248" s="7"/>
      <c r="N248" s="2"/>
      <c r="O248" s="2"/>
      <c r="P248" s="2"/>
      <c r="Q248" s="2"/>
      <c r="R248" s="2"/>
      <c r="S248" s="2"/>
    </row>
    <row r="249" spans="1:19" s="1" customFormat="1" hidden="1">
      <c r="A249" s="10"/>
      <c r="B249" s="2"/>
      <c r="C249" s="7"/>
      <c r="D249" s="7"/>
      <c r="N249" s="2"/>
      <c r="O249" s="2"/>
      <c r="P249" s="2"/>
      <c r="Q249" s="2"/>
      <c r="R249" s="2"/>
      <c r="S249" s="2"/>
    </row>
    <row r="250" spans="1:19" s="1" customFormat="1" hidden="1">
      <c r="A250" s="10"/>
      <c r="B250" s="2"/>
      <c r="C250" s="7"/>
      <c r="D250" s="7"/>
      <c r="N250" s="2"/>
      <c r="O250" s="2"/>
      <c r="P250" s="2"/>
      <c r="Q250" s="2"/>
      <c r="R250" s="2"/>
      <c r="S250" s="2"/>
    </row>
    <row r="251" spans="1:19" s="1" customFormat="1" hidden="1">
      <c r="A251" s="10"/>
      <c r="B251" s="2"/>
      <c r="C251" s="7"/>
      <c r="D251" s="7"/>
      <c r="N251" s="2"/>
      <c r="O251" s="2"/>
      <c r="P251" s="2"/>
      <c r="Q251" s="2"/>
      <c r="R251" s="2"/>
      <c r="S251" s="2"/>
    </row>
    <row r="252" spans="1:19" s="1" customFormat="1" hidden="1">
      <c r="A252" s="10"/>
      <c r="B252" s="2"/>
      <c r="C252" s="7"/>
      <c r="D252" s="7"/>
      <c r="N252" s="2"/>
      <c r="O252" s="2"/>
      <c r="P252" s="2"/>
      <c r="Q252" s="2"/>
      <c r="R252" s="2"/>
      <c r="S252" s="2"/>
    </row>
    <row r="253" spans="1:19" s="1" customFormat="1" hidden="1">
      <c r="A253" s="10"/>
      <c r="B253" s="2"/>
      <c r="C253" s="7"/>
      <c r="D253" s="7"/>
      <c r="N253" s="2"/>
      <c r="O253" s="2"/>
      <c r="P253" s="2"/>
      <c r="Q253" s="2"/>
      <c r="R253" s="2"/>
      <c r="S253" s="2"/>
    </row>
    <row r="254" spans="1:19" s="1" customFormat="1" hidden="1">
      <c r="A254" s="10"/>
      <c r="B254" s="2"/>
      <c r="C254" s="7"/>
      <c r="D254" s="7"/>
      <c r="N254" s="2"/>
      <c r="O254" s="2"/>
      <c r="P254" s="2"/>
      <c r="Q254" s="2"/>
      <c r="R254" s="2"/>
      <c r="S254" s="2"/>
    </row>
    <row r="255" spans="1:19" s="1" customFormat="1" hidden="1">
      <c r="A255" s="10"/>
      <c r="B255" s="2"/>
      <c r="C255" s="7"/>
      <c r="D255" s="7"/>
      <c r="N255" s="2"/>
      <c r="O255" s="2"/>
      <c r="P255" s="2"/>
      <c r="Q255" s="2"/>
      <c r="R255" s="2"/>
      <c r="S255" s="2"/>
    </row>
    <row r="256" spans="1:19" s="1" customFormat="1" hidden="1">
      <c r="A256" s="10"/>
      <c r="B256" s="2"/>
      <c r="C256" s="7"/>
      <c r="D256" s="7"/>
      <c r="N256" s="2"/>
      <c r="O256" s="2"/>
      <c r="P256" s="2"/>
      <c r="Q256" s="2"/>
      <c r="R256" s="2"/>
      <c r="S256" s="2"/>
    </row>
    <row r="257" spans="1:19" s="1" customFormat="1" hidden="1">
      <c r="A257" s="10"/>
      <c r="B257" s="2"/>
      <c r="C257" s="7"/>
      <c r="D257" s="7"/>
      <c r="N257" s="2"/>
      <c r="O257" s="2"/>
      <c r="P257" s="2"/>
      <c r="Q257" s="2"/>
      <c r="R257" s="2"/>
      <c r="S257" s="2"/>
    </row>
    <row r="258" spans="1:19" s="1" customFormat="1" hidden="1">
      <c r="A258" s="10"/>
      <c r="B258" s="2"/>
      <c r="C258" s="7"/>
      <c r="D258" s="7"/>
      <c r="N258" s="2"/>
      <c r="O258" s="2"/>
      <c r="P258" s="2"/>
      <c r="Q258" s="2"/>
      <c r="R258" s="2"/>
      <c r="S258" s="2"/>
    </row>
    <row r="259" spans="1:19" s="1" customFormat="1" hidden="1">
      <c r="A259" s="10"/>
      <c r="B259" s="2"/>
      <c r="C259" s="7"/>
      <c r="D259" s="7"/>
      <c r="N259" s="2"/>
      <c r="O259" s="2"/>
      <c r="P259" s="2"/>
      <c r="Q259" s="2"/>
      <c r="R259" s="2"/>
      <c r="S259" s="2"/>
    </row>
    <row r="260" spans="1:19" s="1" customFormat="1" hidden="1">
      <c r="A260" s="10"/>
      <c r="B260" s="2"/>
      <c r="C260" s="7"/>
      <c r="D260" s="7"/>
      <c r="N260" s="2"/>
      <c r="O260" s="2"/>
      <c r="P260" s="2"/>
      <c r="Q260" s="2"/>
      <c r="R260" s="2"/>
      <c r="S260" s="2"/>
    </row>
    <row r="261" spans="1:19" s="1" customFormat="1" hidden="1">
      <c r="A261" s="10"/>
      <c r="B261" s="2"/>
      <c r="C261" s="7"/>
      <c r="D261" s="7"/>
      <c r="N261" s="2"/>
      <c r="O261" s="2"/>
      <c r="P261" s="2"/>
      <c r="Q261" s="2"/>
      <c r="R261" s="2"/>
      <c r="S261" s="2"/>
    </row>
    <row r="262" spans="1:19" s="1" customFormat="1" hidden="1">
      <c r="A262" s="10"/>
      <c r="B262" s="2"/>
      <c r="C262" s="7"/>
      <c r="D262" s="7"/>
      <c r="N262" s="2"/>
      <c r="O262" s="2"/>
      <c r="P262" s="2"/>
      <c r="Q262" s="2"/>
      <c r="R262" s="2"/>
      <c r="S262" s="2"/>
    </row>
    <row r="263" spans="1:19" s="1" customFormat="1" hidden="1">
      <c r="A263" s="10"/>
      <c r="B263" s="2"/>
      <c r="C263" s="7"/>
      <c r="D263" s="7"/>
      <c r="N263" s="2"/>
      <c r="O263" s="2"/>
      <c r="P263" s="2"/>
      <c r="Q263" s="2"/>
      <c r="R263" s="2"/>
      <c r="S263" s="2"/>
    </row>
    <row r="264" spans="1:19" s="1" customFormat="1" hidden="1">
      <c r="A264" s="10"/>
      <c r="B264" s="2"/>
      <c r="C264" s="7"/>
      <c r="D264" s="7"/>
      <c r="N264" s="2"/>
      <c r="O264" s="2"/>
      <c r="P264" s="2"/>
      <c r="Q264" s="2"/>
      <c r="R264" s="2"/>
      <c r="S264" s="2"/>
    </row>
    <row r="265" spans="1:19" s="1" customFormat="1" hidden="1">
      <c r="A265" s="10"/>
      <c r="B265" s="2"/>
      <c r="C265" s="7"/>
      <c r="D265" s="7"/>
      <c r="N265" s="2"/>
      <c r="O265" s="2"/>
      <c r="P265" s="2"/>
      <c r="Q265" s="2"/>
      <c r="R265" s="2"/>
      <c r="S265" s="2"/>
    </row>
    <row r="266" spans="1:19" s="1" customFormat="1" hidden="1">
      <c r="A266" s="10"/>
      <c r="B266" s="2"/>
      <c r="C266" s="7"/>
      <c r="D266" s="7"/>
      <c r="N266" s="2"/>
      <c r="O266" s="2"/>
      <c r="P266" s="2"/>
      <c r="Q266" s="2"/>
      <c r="R266" s="2"/>
      <c r="S266" s="2"/>
    </row>
    <row r="267" spans="1:19" s="1" customFormat="1" hidden="1">
      <c r="A267" s="10"/>
      <c r="B267" s="2"/>
      <c r="C267" s="7"/>
      <c r="D267" s="7"/>
      <c r="N267" s="2"/>
      <c r="O267" s="2"/>
      <c r="P267" s="2"/>
      <c r="Q267" s="2"/>
      <c r="R267" s="2"/>
      <c r="S267" s="2"/>
    </row>
    <row r="268" spans="1:19" s="1" customFormat="1" hidden="1">
      <c r="A268" s="10"/>
      <c r="B268" s="2"/>
      <c r="C268" s="7"/>
      <c r="D268" s="7"/>
      <c r="N268" s="2"/>
      <c r="O268" s="2"/>
      <c r="P268" s="2"/>
      <c r="Q268" s="2"/>
      <c r="R268" s="2"/>
      <c r="S268" s="2"/>
    </row>
    <row r="269" spans="1:19" s="1" customFormat="1" hidden="1">
      <c r="A269" s="10"/>
      <c r="B269" s="2"/>
      <c r="C269" s="7"/>
      <c r="D269" s="7"/>
      <c r="N269" s="2"/>
      <c r="O269" s="2"/>
      <c r="P269" s="2"/>
      <c r="Q269" s="2"/>
      <c r="R269" s="2"/>
      <c r="S269" s="2"/>
    </row>
    <row r="270" spans="1:19" s="1" customFormat="1" hidden="1">
      <c r="A270" s="10"/>
      <c r="B270" s="2"/>
      <c r="C270" s="7"/>
      <c r="D270" s="7"/>
      <c r="N270" s="2"/>
      <c r="O270" s="2"/>
      <c r="P270" s="2"/>
      <c r="Q270" s="2"/>
      <c r="R270" s="2"/>
      <c r="S270" s="2"/>
    </row>
    <row r="271" spans="1:19" s="1" customFormat="1" hidden="1">
      <c r="A271" s="10"/>
      <c r="B271" s="2"/>
      <c r="C271" s="7"/>
      <c r="D271" s="7"/>
      <c r="N271" s="2"/>
      <c r="O271" s="2"/>
      <c r="P271" s="2"/>
      <c r="Q271" s="2"/>
      <c r="R271" s="2"/>
      <c r="S271" s="2"/>
    </row>
    <row r="272" spans="1:19" s="1" customFormat="1" hidden="1">
      <c r="A272" s="10"/>
      <c r="B272" s="2"/>
      <c r="C272" s="7"/>
      <c r="D272" s="7"/>
      <c r="N272" s="2"/>
      <c r="O272" s="2"/>
      <c r="P272" s="2"/>
      <c r="Q272" s="2"/>
      <c r="R272" s="2"/>
      <c r="S272" s="2"/>
    </row>
    <row r="273" spans="1:19" s="1" customFormat="1" hidden="1">
      <c r="A273" s="10"/>
      <c r="B273" s="2"/>
      <c r="C273" s="7"/>
      <c r="D273" s="7"/>
      <c r="N273" s="2"/>
      <c r="O273" s="2"/>
      <c r="P273" s="2"/>
      <c r="Q273" s="2"/>
      <c r="R273" s="2"/>
      <c r="S273" s="2"/>
    </row>
    <row r="274" spans="1:19" s="1" customFormat="1" hidden="1">
      <c r="A274" s="10"/>
      <c r="B274" s="2"/>
      <c r="C274" s="7"/>
      <c r="D274" s="7"/>
      <c r="N274" s="2"/>
      <c r="O274" s="2"/>
      <c r="P274" s="2"/>
      <c r="Q274" s="2"/>
      <c r="R274" s="2"/>
      <c r="S274" s="2"/>
    </row>
    <row r="275" spans="1:19" s="1" customFormat="1" hidden="1">
      <c r="A275" s="10"/>
      <c r="B275" s="2"/>
      <c r="C275" s="7"/>
      <c r="D275" s="7"/>
      <c r="N275" s="2"/>
      <c r="O275" s="2"/>
      <c r="P275" s="2"/>
      <c r="Q275" s="2"/>
      <c r="R275" s="2"/>
      <c r="S275" s="2"/>
    </row>
    <row r="276" spans="1:19" s="1" customFormat="1" hidden="1">
      <c r="A276" s="10"/>
      <c r="B276" s="2"/>
      <c r="C276" s="7"/>
      <c r="D276" s="7"/>
      <c r="N276" s="2"/>
      <c r="O276" s="2"/>
      <c r="P276" s="2"/>
      <c r="Q276" s="2"/>
      <c r="R276" s="2"/>
      <c r="S276" s="2"/>
    </row>
    <row r="277" spans="1:19" s="1" customFormat="1" hidden="1">
      <c r="A277" s="10"/>
      <c r="B277" s="2"/>
      <c r="C277" s="7"/>
      <c r="D277" s="7"/>
      <c r="N277" s="2"/>
      <c r="O277" s="2"/>
      <c r="P277" s="2"/>
      <c r="Q277" s="2"/>
      <c r="R277" s="2"/>
      <c r="S277" s="2"/>
    </row>
    <row r="278" spans="1:19" s="1" customFormat="1" hidden="1">
      <c r="A278" s="10"/>
      <c r="B278" s="2"/>
      <c r="C278" s="7"/>
      <c r="D278" s="7"/>
      <c r="N278" s="2"/>
      <c r="O278" s="2"/>
      <c r="P278" s="2"/>
      <c r="Q278" s="2"/>
      <c r="R278" s="2"/>
      <c r="S278" s="2"/>
    </row>
    <row r="279" spans="1:19" s="1" customFormat="1" hidden="1">
      <c r="A279" s="10"/>
      <c r="B279" s="2"/>
      <c r="C279" s="7"/>
      <c r="D279" s="7"/>
      <c r="N279" s="2"/>
      <c r="O279" s="2"/>
      <c r="P279" s="2"/>
      <c r="Q279" s="2"/>
      <c r="R279" s="2"/>
      <c r="S279" s="2"/>
    </row>
    <row r="280" spans="1:19" s="1" customFormat="1" hidden="1">
      <c r="A280" s="10"/>
      <c r="B280" s="2"/>
      <c r="C280" s="7"/>
      <c r="D280" s="7"/>
      <c r="N280" s="2"/>
      <c r="O280" s="2"/>
      <c r="P280" s="2"/>
      <c r="Q280" s="2"/>
      <c r="R280" s="2"/>
      <c r="S280" s="2"/>
    </row>
    <row r="281" spans="1:19" s="1" customFormat="1" hidden="1">
      <c r="A281" s="10"/>
      <c r="B281" s="2"/>
      <c r="C281" s="7"/>
      <c r="D281" s="7"/>
      <c r="N281" s="2"/>
      <c r="O281" s="2"/>
      <c r="P281" s="2"/>
      <c r="Q281" s="2"/>
      <c r="R281" s="2"/>
      <c r="S281" s="2"/>
    </row>
    <row r="282" spans="1:19" s="1" customFormat="1" hidden="1">
      <c r="A282" s="10"/>
      <c r="B282" s="2"/>
      <c r="C282" s="7"/>
      <c r="D282" s="7"/>
      <c r="N282" s="2"/>
      <c r="O282" s="2"/>
      <c r="P282" s="2"/>
      <c r="Q282" s="2"/>
      <c r="R282" s="2"/>
      <c r="S282" s="2"/>
    </row>
    <row r="283" spans="1:19" s="1" customFormat="1" hidden="1">
      <c r="A283" s="10"/>
      <c r="B283" s="2"/>
      <c r="C283" s="7"/>
      <c r="D283" s="7"/>
      <c r="N283" s="2"/>
      <c r="O283" s="2"/>
      <c r="P283" s="2"/>
      <c r="Q283" s="2"/>
      <c r="R283" s="2"/>
      <c r="S283" s="2"/>
    </row>
    <row r="284" spans="1:19" s="1" customFormat="1" hidden="1">
      <c r="A284" s="10"/>
      <c r="B284" s="2"/>
      <c r="C284" s="7"/>
      <c r="D284" s="7"/>
      <c r="N284" s="2"/>
      <c r="O284" s="2"/>
      <c r="P284" s="2"/>
      <c r="Q284" s="2"/>
      <c r="R284" s="2"/>
      <c r="S284" s="2"/>
    </row>
    <row r="285" spans="1:19" s="1" customFormat="1" hidden="1">
      <c r="A285" s="10"/>
      <c r="B285" s="2"/>
      <c r="C285" s="7"/>
      <c r="D285" s="7"/>
      <c r="N285" s="2"/>
      <c r="O285" s="2"/>
      <c r="P285" s="2"/>
      <c r="Q285" s="2"/>
      <c r="R285" s="2"/>
      <c r="S285" s="2"/>
    </row>
    <row r="286" spans="1:19" s="1" customFormat="1" hidden="1">
      <c r="A286" s="10"/>
      <c r="B286" s="2"/>
      <c r="C286" s="7"/>
      <c r="D286" s="7"/>
      <c r="N286" s="2"/>
      <c r="O286" s="2"/>
      <c r="P286" s="2"/>
      <c r="Q286" s="2"/>
      <c r="R286" s="2"/>
      <c r="S286" s="2"/>
    </row>
    <row r="287" spans="1:19" s="1" customFormat="1" hidden="1">
      <c r="A287" s="10"/>
      <c r="B287" s="2"/>
      <c r="C287" s="7"/>
      <c r="D287" s="7"/>
      <c r="N287" s="2"/>
      <c r="O287" s="2"/>
      <c r="P287" s="2"/>
      <c r="Q287" s="2"/>
      <c r="R287" s="2"/>
      <c r="S287" s="2"/>
    </row>
    <row r="288" spans="1:19" s="1" customFormat="1" hidden="1">
      <c r="A288" s="10"/>
      <c r="B288" s="2"/>
      <c r="C288" s="7"/>
      <c r="D288" s="7"/>
      <c r="N288" s="2"/>
      <c r="O288" s="2"/>
      <c r="P288" s="2"/>
      <c r="Q288" s="2"/>
      <c r="R288" s="2"/>
      <c r="S288" s="2"/>
    </row>
    <row r="289" spans="1:19" s="1" customFormat="1" hidden="1">
      <c r="A289" s="10"/>
      <c r="B289" s="2"/>
      <c r="C289" s="7"/>
      <c r="D289" s="7"/>
      <c r="N289" s="2"/>
      <c r="O289" s="2"/>
      <c r="P289" s="2"/>
      <c r="Q289" s="2"/>
      <c r="R289" s="2"/>
      <c r="S289" s="2"/>
    </row>
    <row r="290" spans="1:19" s="1" customFormat="1" hidden="1">
      <c r="A290" s="10"/>
      <c r="B290" s="2"/>
      <c r="C290" s="7"/>
      <c r="D290" s="7"/>
      <c r="N290" s="2"/>
      <c r="O290" s="2"/>
      <c r="P290" s="2"/>
      <c r="Q290" s="2"/>
      <c r="R290" s="2"/>
      <c r="S290" s="2"/>
    </row>
    <row r="291" spans="1:19" s="1" customFormat="1" hidden="1">
      <c r="A291" s="10"/>
      <c r="B291" s="2"/>
      <c r="C291" s="7"/>
      <c r="D291" s="7"/>
      <c r="N291" s="2"/>
      <c r="O291" s="2"/>
      <c r="P291" s="2"/>
      <c r="Q291" s="2"/>
      <c r="R291" s="2"/>
      <c r="S291" s="2"/>
    </row>
    <row r="292" spans="1:19" s="1" customFormat="1" hidden="1">
      <c r="A292" s="10"/>
      <c r="B292" s="2"/>
      <c r="C292" s="7"/>
      <c r="D292" s="7"/>
      <c r="N292" s="2"/>
      <c r="O292" s="2"/>
      <c r="P292" s="2"/>
      <c r="Q292" s="2"/>
      <c r="R292" s="2"/>
      <c r="S292" s="2"/>
    </row>
    <row r="293" spans="1:19" s="1" customFormat="1" hidden="1">
      <c r="A293" s="10"/>
      <c r="B293" s="2"/>
      <c r="C293" s="7"/>
      <c r="D293" s="7"/>
      <c r="N293" s="2"/>
      <c r="O293" s="2"/>
      <c r="P293" s="2"/>
      <c r="Q293" s="2"/>
      <c r="R293" s="2"/>
      <c r="S293" s="2"/>
    </row>
    <row r="294" spans="1:19" s="1" customFormat="1" hidden="1">
      <c r="A294" s="10"/>
      <c r="B294" s="2"/>
      <c r="C294" s="7"/>
      <c r="D294" s="7"/>
      <c r="N294" s="2"/>
      <c r="O294" s="2"/>
      <c r="P294" s="2"/>
      <c r="Q294" s="2"/>
      <c r="R294" s="2"/>
      <c r="S294" s="2"/>
    </row>
    <row r="295" spans="1:19" s="1" customFormat="1" hidden="1">
      <c r="A295" s="10"/>
      <c r="B295" s="2"/>
      <c r="C295" s="7"/>
      <c r="D295" s="7"/>
      <c r="N295" s="2"/>
      <c r="O295" s="2"/>
      <c r="P295" s="2"/>
      <c r="Q295" s="2"/>
      <c r="R295" s="2"/>
      <c r="S295" s="2"/>
    </row>
    <row r="296" spans="1:19" s="1" customFormat="1" hidden="1">
      <c r="A296" s="10"/>
      <c r="B296" s="2"/>
      <c r="C296" s="7"/>
      <c r="D296" s="7"/>
      <c r="N296" s="2"/>
      <c r="O296" s="2"/>
      <c r="P296" s="2"/>
      <c r="Q296" s="2"/>
      <c r="R296" s="2"/>
      <c r="S296" s="2"/>
    </row>
    <row r="297" spans="1:19" s="1" customFormat="1" hidden="1">
      <c r="A297" s="10"/>
      <c r="B297" s="2"/>
      <c r="C297" s="7"/>
      <c r="D297" s="7"/>
      <c r="N297" s="2"/>
      <c r="O297" s="2"/>
      <c r="P297" s="2"/>
      <c r="Q297" s="2"/>
      <c r="R297" s="2"/>
      <c r="S297" s="2"/>
    </row>
    <row r="298" spans="1:19" s="1" customFormat="1" hidden="1">
      <c r="A298" s="10"/>
      <c r="B298" s="2"/>
      <c r="C298" s="7"/>
      <c r="D298" s="7"/>
      <c r="N298" s="2"/>
      <c r="O298" s="2"/>
      <c r="P298" s="2"/>
      <c r="Q298" s="2"/>
      <c r="R298" s="2"/>
      <c r="S298" s="2"/>
    </row>
    <row r="299" spans="1:19" s="1" customFormat="1" hidden="1">
      <c r="A299" s="10"/>
      <c r="B299" s="2"/>
      <c r="C299" s="7"/>
      <c r="D299" s="7"/>
      <c r="N299" s="2"/>
      <c r="O299" s="2"/>
      <c r="P299" s="2"/>
      <c r="Q299" s="2"/>
      <c r="R299" s="2"/>
      <c r="S299" s="2"/>
    </row>
    <row r="300" spans="1:19" s="1" customFormat="1" hidden="1">
      <c r="A300" s="10"/>
      <c r="B300" s="2"/>
      <c r="C300" s="7"/>
      <c r="D300" s="7"/>
      <c r="N300" s="2"/>
      <c r="O300" s="2"/>
      <c r="P300" s="2"/>
      <c r="Q300" s="2"/>
      <c r="R300" s="2"/>
      <c r="S300" s="2"/>
    </row>
    <row r="301" spans="1:19" s="1" customFormat="1" hidden="1">
      <c r="A301" s="10"/>
      <c r="B301" s="2"/>
      <c r="C301" s="7"/>
      <c r="D301" s="7"/>
      <c r="N301" s="2"/>
      <c r="O301" s="2"/>
      <c r="P301" s="2"/>
      <c r="Q301" s="2"/>
      <c r="R301" s="2"/>
      <c r="S301" s="2"/>
    </row>
    <row r="302" spans="1:19" s="1" customFormat="1" hidden="1">
      <c r="A302" s="10"/>
      <c r="B302" s="2"/>
      <c r="C302" s="7"/>
      <c r="D302" s="7"/>
      <c r="N302" s="2"/>
      <c r="O302" s="2"/>
      <c r="P302" s="2"/>
      <c r="Q302" s="2"/>
      <c r="R302" s="2"/>
      <c r="S302" s="2"/>
    </row>
    <row r="303" spans="1:19" s="1" customFormat="1" hidden="1">
      <c r="A303" s="10"/>
      <c r="B303" s="2"/>
      <c r="C303" s="7"/>
      <c r="D303" s="7"/>
      <c r="N303" s="2"/>
      <c r="O303" s="2"/>
      <c r="P303" s="2"/>
      <c r="Q303" s="2"/>
      <c r="R303" s="2"/>
      <c r="S303" s="2"/>
    </row>
    <row r="304" spans="1:19" s="1" customFormat="1" hidden="1">
      <c r="A304" s="10"/>
      <c r="B304" s="2"/>
      <c r="C304" s="7"/>
      <c r="D304" s="7"/>
      <c r="N304" s="2"/>
      <c r="O304" s="2"/>
      <c r="P304" s="2"/>
      <c r="Q304" s="2"/>
      <c r="R304" s="2"/>
      <c r="S304" s="2"/>
    </row>
    <row r="305" spans="1:19" s="1" customFormat="1" hidden="1">
      <c r="A305" s="10"/>
      <c r="B305" s="2"/>
      <c r="C305" s="7"/>
      <c r="D305" s="7"/>
      <c r="N305" s="2"/>
      <c r="O305" s="2"/>
      <c r="P305" s="2"/>
      <c r="Q305" s="2"/>
      <c r="R305" s="2"/>
      <c r="S305" s="2"/>
    </row>
    <row r="306" spans="1:19" s="1" customFormat="1" hidden="1">
      <c r="A306" s="10"/>
      <c r="B306" s="2"/>
      <c r="C306" s="7"/>
      <c r="D306" s="7"/>
      <c r="N306" s="2"/>
      <c r="O306" s="2"/>
      <c r="P306" s="2"/>
      <c r="Q306" s="2"/>
      <c r="R306" s="2"/>
      <c r="S306" s="2"/>
    </row>
    <row r="307" spans="1:19" s="1" customFormat="1" hidden="1">
      <c r="A307" s="10"/>
      <c r="B307" s="2"/>
      <c r="C307" s="7"/>
      <c r="D307" s="7"/>
      <c r="N307" s="2"/>
      <c r="O307" s="2"/>
      <c r="P307" s="2"/>
      <c r="Q307" s="2"/>
      <c r="R307" s="2"/>
      <c r="S307" s="2"/>
    </row>
    <row r="308" spans="1:19" s="1" customFormat="1" hidden="1">
      <c r="A308" s="10"/>
      <c r="B308" s="2"/>
      <c r="C308" s="7"/>
      <c r="D308" s="7"/>
      <c r="N308" s="2"/>
      <c r="O308" s="2"/>
      <c r="P308" s="2"/>
      <c r="Q308" s="2"/>
      <c r="R308" s="2"/>
      <c r="S308" s="2"/>
    </row>
    <row r="309" spans="1:19" s="1" customFormat="1" hidden="1">
      <c r="A309" s="10"/>
      <c r="B309" s="2"/>
      <c r="C309" s="7"/>
      <c r="D309" s="7"/>
      <c r="N309" s="2"/>
      <c r="O309" s="2"/>
      <c r="P309" s="2"/>
      <c r="Q309" s="2"/>
      <c r="R309" s="2"/>
      <c r="S309" s="2"/>
    </row>
    <row r="310" spans="1:19" s="1" customFormat="1" hidden="1">
      <c r="A310" s="10"/>
      <c r="B310" s="2"/>
      <c r="C310" s="7"/>
      <c r="D310" s="7"/>
      <c r="N310" s="2"/>
      <c r="O310" s="2"/>
      <c r="P310" s="2"/>
      <c r="Q310" s="2"/>
      <c r="R310" s="2"/>
      <c r="S310" s="2"/>
    </row>
    <row r="311" spans="1:19" s="1" customFormat="1" hidden="1">
      <c r="A311" s="10"/>
      <c r="B311" s="2"/>
      <c r="C311" s="7"/>
      <c r="D311" s="7"/>
      <c r="N311" s="2"/>
      <c r="O311" s="2"/>
      <c r="P311" s="2"/>
      <c r="Q311" s="2"/>
      <c r="R311" s="2"/>
      <c r="S311" s="2"/>
    </row>
    <row r="312" spans="1:19" s="1" customFormat="1" hidden="1">
      <c r="A312" s="10"/>
      <c r="B312" s="2"/>
      <c r="C312" s="7"/>
      <c r="D312" s="7"/>
      <c r="N312" s="2"/>
      <c r="O312" s="2"/>
      <c r="P312" s="2"/>
      <c r="Q312" s="2"/>
      <c r="R312" s="2"/>
      <c r="S312" s="2"/>
    </row>
    <row r="313" spans="1:19" s="1" customFormat="1" hidden="1">
      <c r="A313" s="10"/>
      <c r="B313" s="2"/>
      <c r="C313" s="7"/>
      <c r="D313" s="7"/>
      <c r="N313" s="2"/>
      <c r="O313" s="2"/>
      <c r="P313" s="2"/>
      <c r="Q313" s="2"/>
      <c r="R313" s="2"/>
      <c r="S313" s="2"/>
    </row>
    <row r="314" spans="1:19" s="1" customFormat="1" hidden="1">
      <c r="A314" s="10"/>
      <c r="B314" s="2"/>
      <c r="C314" s="7"/>
      <c r="D314" s="7"/>
      <c r="N314" s="2"/>
      <c r="O314" s="2"/>
      <c r="P314" s="2"/>
      <c r="Q314" s="2"/>
      <c r="R314" s="2"/>
      <c r="S314" s="2"/>
    </row>
    <row r="315" spans="1:19" s="1" customFormat="1" hidden="1">
      <c r="A315" s="10"/>
      <c r="B315" s="2"/>
      <c r="C315" s="7"/>
      <c r="D315" s="7"/>
      <c r="N315" s="2"/>
      <c r="O315" s="2"/>
      <c r="P315" s="2"/>
      <c r="Q315" s="2"/>
      <c r="R315" s="2"/>
      <c r="S315" s="2"/>
    </row>
    <row r="316" spans="1:19" s="1" customFormat="1" hidden="1">
      <c r="A316" s="10"/>
      <c r="B316" s="2"/>
      <c r="C316" s="7"/>
      <c r="D316" s="7"/>
      <c r="N316" s="2"/>
      <c r="O316" s="2"/>
      <c r="P316" s="2"/>
      <c r="Q316" s="2"/>
      <c r="R316" s="2"/>
      <c r="S316" s="2"/>
    </row>
    <row r="317" spans="1:19" s="1" customFormat="1" hidden="1">
      <c r="A317" s="10"/>
      <c r="B317" s="2"/>
      <c r="C317" s="7"/>
      <c r="D317" s="7"/>
      <c r="N317" s="2"/>
      <c r="O317" s="2"/>
      <c r="P317" s="2"/>
      <c r="Q317" s="2"/>
      <c r="R317" s="2"/>
      <c r="S317" s="2"/>
    </row>
    <row r="318" spans="1:19" s="1" customFormat="1" hidden="1">
      <c r="A318" s="10"/>
      <c r="B318" s="2"/>
      <c r="C318" s="7"/>
      <c r="D318" s="7"/>
      <c r="N318" s="2"/>
      <c r="O318" s="2"/>
      <c r="P318" s="2"/>
      <c r="Q318" s="2"/>
      <c r="R318" s="2"/>
      <c r="S318" s="2"/>
    </row>
    <row r="319" spans="1:19" s="1" customFormat="1" hidden="1">
      <c r="A319" s="10"/>
      <c r="B319" s="2"/>
      <c r="C319" s="7"/>
      <c r="D319" s="7"/>
      <c r="N319" s="2"/>
      <c r="O319" s="2"/>
      <c r="P319" s="2"/>
      <c r="Q319" s="2"/>
      <c r="R319" s="2"/>
      <c r="S319" s="2"/>
    </row>
    <row r="320" spans="1:19" s="1" customFormat="1" hidden="1">
      <c r="A320" s="10"/>
      <c r="B320" s="2"/>
      <c r="C320" s="7"/>
      <c r="D320" s="7"/>
      <c r="N320" s="2"/>
      <c r="O320" s="2"/>
      <c r="P320" s="2"/>
      <c r="Q320" s="2"/>
      <c r="R320" s="2"/>
      <c r="S320" s="2"/>
    </row>
    <row r="321" spans="1:19" s="1" customFormat="1" hidden="1">
      <c r="A321" s="10"/>
      <c r="B321" s="2"/>
      <c r="C321" s="7"/>
      <c r="D321" s="7"/>
      <c r="N321" s="2"/>
      <c r="O321" s="2"/>
      <c r="P321" s="2"/>
      <c r="Q321" s="2"/>
      <c r="R321" s="2"/>
      <c r="S321" s="2"/>
    </row>
    <row r="322" spans="1:19" s="1" customFormat="1" hidden="1">
      <c r="A322" s="10"/>
      <c r="B322" s="2"/>
      <c r="C322" s="7"/>
      <c r="D322" s="7"/>
      <c r="N322" s="2"/>
      <c r="O322" s="2"/>
      <c r="P322" s="2"/>
      <c r="Q322" s="2"/>
      <c r="R322" s="2"/>
      <c r="S322" s="2"/>
    </row>
    <row r="323" spans="1:19" s="1" customFormat="1" hidden="1">
      <c r="A323" s="10"/>
      <c r="B323" s="2"/>
      <c r="C323" s="7"/>
      <c r="D323" s="7"/>
      <c r="N323" s="2"/>
      <c r="O323" s="2"/>
      <c r="P323" s="2"/>
      <c r="Q323" s="2"/>
      <c r="R323" s="2"/>
      <c r="S323" s="2"/>
    </row>
    <row r="324" spans="1:19" s="1" customFormat="1" hidden="1">
      <c r="A324" s="10"/>
      <c r="B324" s="2"/>
      <c r="C324" s="7"/>
      <c r="D324" s="7"/>
      <c r="N324" s="2"/>
      <c r="O324" s="2"/>
      <c r="P324" s="2"/>
      <c r="Q324" s="2"/>
      <c r="R324" s="2"/>
      <c r="S324" s="2"/>
    </row>
    <row r="325" spans="1:19" s="1" customFormat="1" hidden="1">
      <c r="A325" s="10"/>
      <c r="B325" s="2"/>
      <c r="C325" s="7"/>
      <c r="D325" s="7"/>
      <c r="N325" s="2"/>
      <c r="O325" s="2"/>
      <c r="P325" s="2"/>
      <c r="Q325" s="2"/>
      <c r="R325" s="2"/>
      <c r="S325" s="2"/>
    </row>
    <row r="326" spans="1:19" s="1" customFormat="1" hidden="1">
      <c r="A326" s="10"/>
      <c r="B326" s="2"/>
      <c r="C326" s="7"/>
      <c r="D326" s="7"/>
      <c r="N326" s="2"/>
      <c r="O326" s="2"/>
      <c r="P326" s="2"/>
      <c r="Q326" s="2"/>
      <c r="R326" s="2"/>
      <c r="S326" s="2"/>
    </row>
    <row r="327" spans="1:19" s="1" customFormat="1" hidden="1">
      <c r="A327" s="10"/>
      <c r="B327" s="2"/>
      <c r="C327" s="7"/>
      <c r="D327" s="7"/>
      <c r="N327" s="2"/>
      <c r="O327" s="2"/>
      <c r="P327" s="2"/>
      <c r="Q327" s="2"/>
      <c r="R327" s="2"/>
      <c r="S327" s="2"/>
    </row>
    <row r="328" spans="1:19" s="1" customFormat="1" hidden="1">
      <c r="A328" s="10"/>
      <c r="B328" s="2"/>
      <c r="C328" s="7"/>
      <c r="D328" s="7"/>
      <c r="N328" s="2"/>
      <c r="O328" s="2"/>
      <c r="P328" s="2"/>
      <c r="Q328" s="2"/>
      <c r="R328" s="2"/>
      <c r="S328" s="2"/>
    </row>
    <row r="329" spans="1:19" s="1" customFormat="1" hidden="1">
      <c r="A329" s="10"/>
      <c r="B329" s="2"/>
      <c r="C329" s="7"/>
      <c r="D329" s="7"/>
      <c r="N329" s="2"/>
      <c r="O329" s="2"/>
      <c r="P329" s="2"/>
      <c r="Q329" s="2"/>
      <c r="R329" s="2"/>
      <c r="S329" s="2"/>
    </row>
    <row r="330" spans="1:19" s="1" customFormat="1" hidden="1">
      <c r="A330" s="10"/>
      <c r="B330" s="2"/>
      <c r="C330" s="7"/>
      <c r="D330" s="7"/>
      <c r="N330" s="2"/>
      <c r="O330" s="2"/>
      <c r="P330" s="2"/>
      <c r="Q330" s="2"/>
      <c r="R330" s="2"/>
      <c r="S330" s="2"/>
    </row>
    <row r="331" spans="1:19" s="1" customFormat="1" hidden="1">
      <c r="A331" s="10"/>
      <c r="B331" s="2"/>
      <c r="C331" s="7"/>
      <c r="D331" s="7"/>
      <c r="N331" s="2"/>
      <c r="O331" s="2"/>
      <c r="P331" s="2"/>
      <c r="Q331" s="2"/>
      <c r="R331" s="2"/>
      <c r="S331" s="2"/>
    </row>
    <row r="332" spans="1:19" s="1" customFormat="1" hidden="1">
      <c r="A332" s="10"/>
      <c r="B332" s="2"/>
      <c r="C332" s="7"/>
      <c r="D332" s="7"/>
      <c r="N332" s="2"/>
      <c r="O332" s="2"/>
      <c r="P332" s="2"/>
      <c r="Q332" s="2"/>
      <c r="R332" s="2"/>
      <c r="S332" s="2"/>
    </row>
    <row r="333" spans="1:19" s="1" customFormat="1" hidden="1">
      <c r="A333" s="10"/>
      <c r="B333" s="2"/>
      <c r="C333" s="7"/>
      <c r="D333" s="7"/>
      <c r="N333" s="2"/>
      <c r="O333" s="2"/>
      <c r="P333" s="2"/>
      <c r="Q333" s="2"/>
      <c r="R333" s="2"/>
      <c r="S333" s="2"/>
    </row>
    <row r="334" spans="1:19" s="1" customFormat="1" hidden="1">
      <c r="A334" s="10"/>
      <c r="B334" s="2"/>
      <c r="C334" s="7"/>
      <c r="D334" s="7"/>
      <c r="N334" s="2"/>
      <c r="O334" s="2"/>
      <c r="P334" s="2"/>
      <c r="Q334" s="2"/>
      <c r="R334" s="2"/>
      <c r="S334" s="2"/>
    </row>
    <row r="335" spans="1:19" s="1" customFormat="1" hidden="1">
      <c r="A335" s="10"/>
      <c r="B335" s="2"/>
      <c r="C335" s="7"/>
      <c r="D335" s="7"/>
      <c r="N335" s="2"/>
      <c r="O335" s="2"/>
      <c r="P335" s="2"/>
      <c r="Q335" s="2"/>
      <c r="R335" s="2"/>
      <c r="S335" s="2"/>
    </row>
    <row r="336" spans="1:19" s="1" customFormat="1" hidden="1">
      <c r="A336" s="10"/>
      <c r="B336" s="2"/>
      <c r="C336" s="7"/>
      <c r="D336" s="7"/>
      <c r="N336" s="2"/>
      <c r="O336" s="2"/>
      <c r="P336" s="2"/>
      <c r="Q336" s="2"/>
      <c r="R336" s="2"/>
      <c r="S336" s="2"/>
    </row>
    <row r="337" spans="1:25" s="1" customFormat="1" hidden="1">
      <c r="A337" s="10"/>
      <c r="B337" s="2"/>
      <c r="C337" s="7"/>
      <c r="D337" s="7"/>
      <c r="N337" s="2"/>
      <c r="O337" s="2"/>
      <c r="P337" s="2"/>
      <c r="Q337" s="2"/>
      <c r="R337" s="2"/>
      <c r="S337" s="2"/>
    </row>
    <row r="338" spans="1:25" s="1" customFormat="1" hidden="1">
      <c r="A338" s="10"/>
      <c r="B338" s="2"/>
      <c r="C338" s="7"/>
      <c r="D338" s="7"/>
      <c r="N338" s="2"/>
      <c r="O338" s="2"/>
      <c r="P338" s="2"/>
      <c r="Q338" s="2"/>
      <c r="R338" s="2"/>
      <c r="S338" s="2"/>
      <c r="T338" s="2"/>
      <c r="U338" s="2"/>
      <c r="V338" s="2"/>
      <c r="W338" s="2"/>
      <c r="X338" s="2"/>
      <c r="Y338" s="2"/>
    </row>
    <row r="339" spans="1:25" s="1" customFormat="1" hidden="1">
      <c r="A339" s="10"/>
      <c r="B339" s="2"/>
      <c r="C339" s="7"/>
      <c r="D339" s="7"/>
      <c r="N339" s="2"/>
      <c r="O339" s="2"/>
      <c r="P339" s="2"/>
      <c r="Q339" s="2"/>
      <c r="R339" s="2"/>
      <c r="S339" s="2"/>
      <c r="T339" s="2"/>
      <c r="U339" s="2"/>
      <c r="V339" s="2"/>
      <c r="W339" s="2"/>
      <c r="X339" s="2"/>
      <c r="Y339" s="2"/>
    </row>
    <row r="340" spans="1:25" s="1" customFormat="1" hidden="1">
      <c r="A340" s="10"/>
      <c r="B340" s="2"/>
      <c r="C340" s="7"/>
      <c r="D340" s="7"/>
      <c r="N340" s="2"/>
      <c r="O340" s="2"/>
      <c r="P340" s="2"/>
      <c r="Q340" s="2"/>
      <c r="R340" s="2"/>
      <c r="S340" s="2"/>
      <c r="T340" s="2"/>
      <c r="U340" s="2"/>
      <c r="V340" s="2"/>
      <c r="W340" s="2"/>
      <c r="X340" s="2"/>
      <c r="Y340" s="2"/>
    </row>
    <row r="341" spans="1:25" s="1" customFormat="1" hidden="1">
      <c r="A341" s="10"/>
      <c r="B341" s="2"/>
      <c r="C341" s="7"/>
      <c r="D341" s="7"/>
      <c r="N341" s="2"/>
      <c r="O341" s="2"/>
      <c r="P341" s="2"/>
      <c r="Q341" s="2"/>
      <c r="R341" s="2"/>
      <c r="S341" s="2"/>
      <c r="T341" s="2"/>
      <c r="U341" s="2"/>
      <c r="V341" s="2"/>
      <c r="W341" s="2"/>
      <c r="X341" s="2"/>
      <c r="Y341" s="2"/>
    </row>
    <row r="342" spans="1:25" s="1" customFormat="1" hidden="1">
      <c r="A342" s="10"/>
      <c r="B342" s="2"/>
      <c r="C342" s="7"/>
      <c r="D342" s="7"/>
      <c r="N342" s="2"/>
      <c r="O342" s="2"/>
      <c r="P342" s="2"/>
      <c r="Q342" s="2"/>
      <c r="R342" s="2"/>
      <c r="S342" s="2"/>
      <c r="T342" s="2"/>
      <c r="U342" s="2"/>
      <c r="V342" s="2"/>
      <c r="W342" s="2"/>
      <c r="X342" s="2"/>
      <c r="Y342" s="2"/>
    </row>
    <row r="343" spans="1:25" s="1" customFormat="1" hidden="1">
      <c r="A343" s="10"/>
      <c r="B343" s="2"/>
      <c r="C343" s="7"/>
      <c r="D343" s="7"/>
      <c r="N343" s="2"/>
      <c r="O343" s="2"/>
      <c r="P343" s="2"/>
      <c r="Q343" s="2"/>
      <c r="R343" s="2"/>
      <c r="S343" s="2"/>
      <c r="T343" s="2"/>
      <c r="U343" s="2"/>
      <c r="V343" s="2"/>
      <c r="W343" s="2"/>
      <c r="X343" s="2"/>
      <c r="Y343" s="2"/>
    </row>
    <row r="344" spans="1:25" s="1" customFormat="1" hidden="1">
      <c r="A344" s="10"/>
      <c r="B344" s="2"/>
      <c r="C344" s="7"/>
      <c r="D344" s="7"/>
      <c r="N344" s="2"/>
      <c r="O344" s="2"/>
      <c r="P344" s="2"/>
      <c r="Q344" s="2"/>
      <c r="R344" s="2"/>
      <c r="S344" s="2"/>
      <c r="T344" s="2"/>
      <c r="U344" s="2"/>
      <c r="V344" s="2"/>
      <c r="W344" s="2"/>
      <c r="X344" s="2"/>
      <c r="Y344" s="2"/>
    </row>
    <row r="345" spans="1:25" s="1" customFormat="1" hidden="1">
      <c r="A345" s="10"/>
      <c r="B345" s="2"/>
      <c r="C345" s="7"/>
      <c r="D345" s="7"/>
      <c r="N345" s="2"/>
      <c r="O345" s="2"/>
      <c r="P345" s="2"/>
      <c r="Q345" s="2"/>
      <c r="R345" s="2"/>
      <c r="S345" s="2"/>
      <c r="T345" s="2"/>
      <c r="U345" s="2"/>
      <c r="V345" s="2"/>
      <c r="W345" s="2"/>
      <c r="X345" s="2"/>
      <c r="Y345" s="2"/>
    </row>
    <row r="346" spans="1:25" s="1" customFormat="1" hidden="1">
      <c r="A346" s="10"/>
      <c r="B346" s="2"/>
      <c r="C346" s="7"/>
      <c r="D346" s="7"/>
      <c r="N346" s="2"/>
      <c r="O346" s="2"/>
      <c r="P346" s="2"/>
      <c r="Q346" s="2"/>
      <c r="R346" s="2"/>
      <c r="S346" s="2"/>
      <c r="T346" s="2"/>
      <c r="U346" s="2"/>
      <c r="V346" s="2"/>
      <c r="W346" s="2"/>
      <c r="X346" s="2"/>
      <c r="Y346" s="2"/>
    </row>
    <row r="347" spans="1:25" s="1" customFormat="1" hidden="1">
      <c r="A347" s="10"/>
      <c r="B347" s="2"/>
      <c r="C347" s="7"/>
      <c r="D347" s="7"/>
      <c r="N347" s="2"/>
      <c r="O347" s="2"/>
      <c r="P347" s="2"/>
      <c r="Q347" s="2"/>
      <c r="R347" s="2"/>
      <c r="S347" s="2"/>
      <c r="T347" s="2"/>
      <c r="U347" s="2"/>
      <c r="V347" s="2"/>
      <c r="W347" s="2"/>
      <c r="X347" s="2"/>
      <c r="Y347" s="2"/>
    </row>
  </sheetData>
  <sheetProtection sheet="1" objects="1" scenarios="1"/>
  <protectedRanges>
    <protectedRange sqref="H3:K53 A3:F53" name="UserEdit_231"/>
  </protectedRanges>
  <mergeCells count="8">
    <mergeCell ref="A1:D1"/>
    <mergeCell ref="M55:N55"/>
    <mergeCell ref="O55:P55"/>
    <mergeCell ref="E1:G1"/>
    <mergeCell ref="H1:L1"/>
    <mergeCell ref="N1:P1"/>
    <mergeCell ref="M54:N54"/>
    <mergeCell ref="O54:P54"/>
  </mergeCells>
  <conditionalFormatting sqref="B3:B53">
    <cfRule type="expression" dxfId="123" priority="12">
      <formula>ISNUMBER(A3)</formula>
    </cfRule>
  </conditionalFormatting>
  <conditionalFormatting sqref="B3:D53">
    <cfRule type="expression" dxfId="122" priority="7">
      <formula>ISTEXT(B3)</formula>
    </cfRule>
  </conditionalFormatting>
  <conditionalFormatting sqref="C3:C53">
    <cfRule type="expression" dxfId="121" priority="10">
      <formula>ISNUMBER(A3)</formula>
    </cfRule>
  </conditionalFormatting>
  <conditionalFormatting sqref="D3:D53">
    <cfRule type="expression" dxfId="120" priority="8">
      <formula>ISNUMBER(A3)</formula>
    </cfRule>
  </conditionalFormatting>
  <conditionalFormatting sqref="E3:E53">
    <cfRule type="expression" dxfId="119" priority="15">
      <formula>ISNUMBER(A3)</formula>
    </cfRule>
  </conditionalFormatting>
  <conditionalFormatting sqref="E3:F53">
    <cfRule type="expression" dxfId="118" priority="13">
      <formula>ISNUMBER(E3)</formula>
    </cfRule>
  </conditionalFormatting>
  <conditionalFormatting sqref="F3:F53">
    <cfRule type="expression" dxfId="117" priority="25">
      <formula>ISNUMBER(A3)</formula>
    </cfRule>
  </conditionalFormatting>
  <conditionalFormatting sqref="H3:H53">
    <cfRule type="expression" dxfId="116" priority="23">
      <formula>ISNUMBER(A3)</formula>
    </cfRule>
  </conditionalFormatting>
  <conditionalFormatting sqref="H3:K53">
    <cfRule type="expression" dxfId="115" priority="16">
      <formula>ISNUMBER(H3)</formula>
    </cfRule>
  </conditionalFormatting>
  <conditionalFormatting sqref="I3:I53">
    <cfRule type="expression" dxfId="114" priority="21">
      <formula>ISNUMBER(A3)</formula>
    </cfRule>
  </conditionalFormatting>
  <conditionalFormatting sqref="J3:J53">
    <cfRule type="expression" dxfId="113" priority="19">
      <formula>ISNUMBER(A3)</formula>
    </cfRule>
  </conditionalFormatting>
  <conditionalFormatting sqref="K3:K53">
    <cfRule type="expression" dxfId="112" priority="17">
      <formula>ISNUMBER(A3)</formula>
    </cfRule>
  </conditionalFormatting>
  <conditionalFormatting sqref="O3:O53">
    <cfRule type="cellIs" dxfId="111" priority="27" stopIfTrue="1" operator="equal">
      <formula>"HIGH"</formula>
    </cfRule>
    <cfRule type="cellIs" dxfId="110" priority="28" stopIfTrue="1" operator="equal">
      <formula>"MED"</formula>
    </cfRule>
    <cfRule type="cellIs" dxfId="109" priority="29" stopIfTrue="1" operator="equal">
      <formula>"LOW"</formula>
    </cfRule>
  </conditionalFormatting>
  <conditionalFormatting sqref="O54">
    <cfRule type="containsText" dxfId="108" priority="1" operator="containsText" text="FAIL">
      <formula>NOT(ISERROR(SEARCH("FAIL",O54)))</formula>
    </cfRule>
  </conditionalFormatting>
  <conditionalFormatting sqref="O55">
    <cfRule type="containsText" dxfId="107" priority="3" operator="containsText" text="Unconditional pass">
      <formula>NOT(ISERROR(SEARCH("Unconditional pass",O55)))</formula>
    </cfRule>
  </conditionalFormatting>
  <conditionalFormatting sqref="O55:P55">
    <cfRule type="containsText" dxfId="105" priority="2" operator="containsText" text="Fail">
      <formula>NOT(ISERROR(SEARCH("Fail",O55)))</formula>
    </cfRule>
  </conditionalFormatting>
  <conditionalFormatting sqref="P3:P53">
    <cfRule type="cellIs" dxfId="104" priority="30" stopIfTrue="1" operator="equal">
      <formula>"&lt;60"</formula>
    </cfRule>
    <cfRule type="cellIs" dxfId="103" priority="31" stopIfTrue="1" operator="equal">
      <formula>"60-79"</formula>
    </cfRule>
    <cfRule type="cellIs" dxfId="102" priority="32" stopIfTrue="1" operator="equal">
      <formula>"≥80"</formula>
    </cfRule>
  </conditionalFormatting>
  <dataValidations count="3">
    <dataValidation type="list" allowBlank="1" showInputMessage="1" showErrorMessage="1" sqref="A54:A76" xr:uid="{28CE8391-3149-472F-AA28-D298A1397B2B}">
      <formula1>ScoringElement</formula1>
    </dataValidation>
    <dataValidation type="list" allowBlank="1" showInputMessage="1" showErrorMessage="1" sqref="A3:A53" xr:uid="{42C855D7-9647-443B-ABBE-952F6AB36FDE}">
      <formula1>scoringel</formula1>
    </dataValidation>
    <dataValidation type="whole" allowBlank="1" showInputMessage="1" showErrorMessage="1" errorTitle="Error" error="Scores must be between 1 and 3" sqref="H3:K53 E3:F53" xr:uid="{BB542677-8037-499C-BCA8-C5728B290AE0}">
      <formula1>1</formula1>
      <formula2>3</formula2>
    </dataValidation>
  </dataValidations>
  <pageMargins left="0.75" right="0.75" top="1" bottom="1" header="0.5" footer="0.5"/>
  <pageSetup paperSize="9" scale="51"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4" operator="containsText" id="{D6A7A6C1-F0C4-4782-8598-6401BBD7CC79}">
            <xm:f>NOT(ISERROR(SEARCH("Pass with condition",O55)))</xm:f>
            <xm:f>"Pass with condition"</xm:f>
            <x14:dxf>
              <fill>
                <patternFill>
                  <bgColor rgb="FFFFFF00"/>
                </patternFill>
              </fill>
            </x14:dxf>
          </x14:cfRule>
          <xm:sqref>O55</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EC695-FCC0-4BD2-B4D3-1E0B9CD219D3}">
  <dimension ref="A1:AC347"/>
  <sheetViews>
    <sheetView zoomScaleNormal="100" workbookViewId="0">
      <selection sqref="A1:D1"/>
    </sheetView>
  </sheetViews>
  <sheetFormatPr defaultColWidth="0" defaultRowHeight="10" zeroHeight="1"/>
  <cols>
    <col min="1" max="1" width="8.453125" style="10" customWidth="1"/>
    <col min="2" max="2" width="15.54296875" style="2" customWidth="1"/>
    <col min="3" max="4" width="15.54296875" style="7" customWidth="1"/>
    <col min="5" max="14" width="5.54296875" style="1" customWidth="1"/>
    <col min="15" max="15" width="5.54296875" style="2" customWidth="1"/>
    <col min="16" max="17" width="7.54296875" style="2" customWidth="1"/>
    <col min="18" max="18" width="2.54296875" style="2" customWidth="1"/>
    <col min="19" max="19" width="11.453125" style="2" hidden="1" customWidth="1"/>
    <col min="20" max="16384" width="9.1796875" style="2" hidden="1"/>
  </cols>
  <sheetData>
    <row r="1" spans="1:26" ht="12.5">
      <c r="A1" s="222"/>
      <c r="B1" s="220"/>
      <c r="C1" s="220"/>
      <c r="D1" s="221"/>
      <c r="E1" s="219" t="s">
        <v>15</v>
      </c>
      <c r="F1" s="220"/>
      <c r="G1" s="220"/>
      <c r="H1" s="221"/>
      <c r="I1" s="215" t="s">
        <v>16</v>
      </c>
      <c r="J1" s="215"/>
      <c r="K1" s="215"/>
      <c r="L1" s="215"/>
      <c r="M1" s="215"/>
      <c r="N1" s="6"/>
      <c r="O1" s="216"/>
      <c r="P1" s="217"/>
      <c r="Q1" s="218"/>
    </row>
    <row r="2" spans="1:26" ht="120" customHeight="1">
      <c r="A2" s="108" t="s">
        <v>26</v>
      </c>
      <c r="B2" s="95" t="s">
        <v>23</v>
      </c>
      <c r="C2" s="95" t="s">
        <v>24</v>
      </c>
      <c r="D2" s="95" t="s">
        <v>25</v>
      </c>
      <c r="E2" s="89" t="s">
        <v>0</v>
      </c>
      <c r="F2" s="89" t="s">
        <v>2</v>
      </c>
      <c r="G2" s="89" t="s">
        <v>131</v>
      </c>
      <c r="H2" s="90" t="s">
        <v>6</v>
      </c>
      <c r="I2" s="97" t="s">
        <v>7</v>
      </c>
      <c r="J2" s="91" t="s">
        <v>8</v>
      </c>
      <c r="K2" s="91" t="s">
        <v>9</v>
      </c>
      <c r="L2" s="99" t="s">
        <v>10</v>
      </c>
      <c r="M2" s="92" t="s">
        <v>11</v>
      </c>
      <c r="N2" s="93" t="s">
        <v>12</v>
      </c>
      <c r="O2" s="110" t="s">
        <v>91</v>
      </c>
      <c r="P2" s="111" t="s">
        <v>13</v>
      </c>
      <c r="Q2" s="114" t="s">
        <v>14</v>
      </c>
      <c r="T2" s="14"/>
      <c r="U2" s="14" t="s">
        <v>43</v>
      </c>
      <c r="V2" s="14" t="s">
        <v>42</v>
      </c>
      <c r="W2" s="14">
        <v>1</v>
      </c>
      <c r="X2" s="14">
        <v>2</v>
      </c>
      <c r="Y2" s="14">
        <v>3</v>
      </c>
      <c r="Z2" s="14">
        <v>4</v>
      </c>
    </row>
    <row r="3" spans="1:26" ht="9.75" customHeight="1">
      <c r="A3" s="135"/>
      <c r="C3" s="2"/>
      <c r="D3" s="2"/>
      <c r="E3" s="72"/>
      <c r="F3" s="72"/>
      <c r="G3" s="72"/>
      <c r="H3" s="98" t="str">
        <f>IF(COUNT(E3:G3)&gt;2,AVERAGE(E3:G3),"")</f>
        <v/>
      </c>
      <c r="I3" s="72"/>
      <c r="J3" s="72"/>
      <c r="K3" s="72"/>
      <c r="L3" s="72"/>
      <c r="M3" s="100" t="str">
        <f>IF(COUNT(I3:L3)&gt;3,((L3*I3*J3*K3)-1)/40+1,"")</f>
        <v/>
      </c>
      <c r="N3" s="102" t="str">
        <f>IFERROR(IF(M3="","",((H3^2+M3^2)^0.5)),"")</f>
        <v/>
      </c>
      <c r="O3" s="48" t="str">
        <f t="shared" ref="O3:O34" si="0">IF(ISBLANK(A3),"",IFERROR(ROUND(IF(N3="","",-11.965*N3^2+32.28*N3+78.259),0),""))</f>
        <v/>
      </c>
      <c r="P3" s="1" t="str">
        <f>IF(O3="","",IF(O3&lt;60,"High",IF(O3&gt;=80,"Low","Med")))</f>
        <v/>
      </c>
      <c r="Q3" s="49" t="str">
        <f>IF(O3="","",IF(O3&lt;60,"&lt;60", IF(O3&gt;=80, "≥80", "60-79")))</f>
        <v/>
      </c>
      <c r="S3" s="4"/>
      <c r="T3" s="36" t="str">
        <f>O3</f>
        <v/>
      </c>
      <c r="U3" s="14" t="str">
        <f>IF(T3="","",ROUND(T3,0))</f>
        <v/>
      </c>
      <c r="V3" s="14" t="str">
        <f>IF(U3="","",IF(U3&lt;70,1,IF(U3&lt;80,2,IF(U3&lt;90,3,4))))</f>
        <v/>
      </c>
      <c r="W3" s="37" t="str">
        <f>IF(V3="","",IF($V3=W$2,"1","0"))</f>
        <v/>
      </c>
      <c r="X3" s="37" t="str">
        <f>IF(W3="","",IF($V3=X$2,"1","0"))</f>
        <v/>
      </c>
      <c r="Y3" s="37" t="str">
        <f>IF(X3="","",IF($V3=Y$2,"1","0"))</f>
        <v/>
      </c>
      <c r="Z3" s="37" t="str">
        <f>IF(Y3="","",IF($V3=Z$2,"1","0"))</f>
        <v/>
      </c>
    </row>
    <row r="4" spans="1:26" ht="9.75" customHeight="1">
      <c r="A4" s="135"/>
      <c r="C4" s="2"/>
      <c r="D4" s="2"/>
      <c r="E4" s="72"/>
      <c r="F4" s="72"/>
      <c r="G4" s="72"/>
      <c r="H4" s="98" t="str">
        <f t="shared" ref="H4:H53" si="1">IF(COUNT(E4:G4)&gt;2,AVERAGE(E4:G4),"")</f>
        <v/>
      </c>
      <c r="I4" s="72"/>
      <c r="J4" s="72"/>
      <c r="K4" s="72"/>
      <c r="L4" s="72"/>
      <c r="M4" s="100" t="str">
        <f t="shared" ref="M4:M53" si="2">IF(COUNT(I4:L4)&gt;3,((L4*I4*J4*K4)-1)/40+1,"")</f>
        <v/>
      </c>
      <c r="N4" s="102" t="str">
        <f t="shared" ref="N4:N53" si="3">IFERROR(IF(M4="","",((H4^2+M4^2)^0.5)),"")</f>
        <v/>
      </c>
      <c r="O4" s="48" t="str">
        <f t="shared" si="0"/>
        <v/>
      </c>
      <c r="P4" s="1" t="str">
        <f t="shared" ref="P4:P53" si="4">IF(O4="","",IF(O4&lt;60,"High",IF(O4&gt;=80,"Low","Med")))</f>
        <v/>
      </c>
      <c r="Q4" s="49" t="str">
        <f t="shared" ref="Q4:Q53" si="5">IF(O4="","",IF(O4&lt;60,"&lt;60", IF(O4&gt;=80, "≥80", "60-79")))</f>
        <v/>
      </c>
      <c r="R4" s="3"/>
      <c r="S4" s="3"/>
      <c r="T4" s="36" t="str">
        <f t="shared" ref="T4:T53" si="6">O4</f>
        <v/>
      </c>
      <c r="U4" s="14" t="str">
        <f t="shared" ref="U4:U53" si="7">IF(T4="","",ROUND(T4,0))</f>
        <v/>
      </c>
      <c r="V4" s="14" t="str">
        <f t="shared" ref="V4:V53" si="8">IF(U4="","",IF(U4="","",IF(U4&lt;70,1,IF(U4&lt;80,2,IF(U4&lt;90,3,4)))))</f>
        <v/>
      </c>
      <c r="W4" s="37" t="str">
        <f t="shared" ref="W4:Z30" si="9">IF(V4="","",IF($V4=W$2,"1","0"))</f>
        <v/>
      </c>
      <c r="X4" s="37" t="str">
        <f t="shared" si="9"/>
        <v/>
      </c>
      <c r="Y4" s="37" t="str">
        <f t="shared" si="9"/>
        <v/>
      </c>
      <c r="Z4" s="37" t="str">
        <f t="shared" si="9"/>
        <v/>
      </c>
    </row>
    <row r="5" spans="1:26" ht="9.75" customHeight="1">
      <c r="A5" s="135"/>
      <c r="C5" s="2"/>
      <c r="D5" s="2"/>
      <c r="E5" s="72"/>
      <c r="F5" s="72"/>
      <c r="G5" s="72"/>
      <c r="H5" s="98" t="str">
        <f t="shared" si="1"/>
        <v/>
      </c>
      <c r="I5" s="72"/>
      <c r="J5" s="72"/>
      <c r="K5" s="72"/>
      <c r="L5" s="72"/>
      <c r="M5" s="100" t="str">
        <f t="shared" si="2"/>
        <v/>
      </c>
      <c r="N5" s="102" t="str">
        <f t="shared" si="3"/>
        <v/>
      </c>
      <c r="O5" s="48" t="str">
        <f t="shared" si="0"/>
        <v/>
      </c>
      <c r="P5" s="1" t="str">
        <f t="shared" si="4"/>
        <v/>
      </c>
      <c r="Q5" s="49" t="str">
        <f t="shared" si="5"/>
        <v/>
      </c>
      <c r="R5" s="3"/>
      <c r="S5" s="3"/>
      <c r="T5" s="36" t="str">
        <f t="shared" si="6"/>
        <v/>
      </c>
      <c r="U5" s="14" t="str">
        <f t="shared" si="7"/>
        <v/>
      </c>
      <c r="V5" s="14" t="str">
        <f t="shared" si="8"/>
        <v/>
      </c>
      <c r="W5" s="14" t="str">
        <f t="shared" si="9"/>
        <v/>
      </c>
      <c r="X5" s="14" t="str">
        <f t="shared" si="9"/>
        <v/>
      </c>
      <c r="Y5" s="14" t="str">
        <f t="shared" si="9"/>
        <v/>
      </c>
      <c r="Z5" s="14" t="str">
        <f t="shared" si="9"/>
        <v/>
      </c>
    </row>
    <row r="6" spans="1:26" ht="9.75" customHeight="1">
      <c r="A6" s="135"/>
      <c r="C6" s="2"/>
      <c r="D6" s="2"/>
      <c r="E6" s="72"/>
      <c r="F6" s="72"/>
      <c r="G6" s="72"/>
      <c r="H6" s="98" t="str">
        <f t="shared" si="1"/>
        <v/>
      </c>
      <c r="I6" s="72"/>
      <c r="J6" s="72"/>
      <c r="K6" s="72"/>
      <c r="L6" s="72"/>
      <c r="M6" s="100" t="str">
        <f t="shared" si="2"/>
        <v/>
      </c>
      <c r="N6" s="102" t="str">
        <f t="shared" si="3"/>
        <v/>
      </c>
      <c r="O6" s="48" t="str">
        <f t="shared" si="0"/>
        <v/>
      </c>
      <c r="P6" s="1" t="str">
        <f t="shared" si="4"/>
        <v/>
      </c>
      <c r="Q6" s="49" t="str">
        <f t="shared" si="5"/>
        <v/>
      </c>
      <c r="R6" s="3"/>
      <c r="S6" s="3"/>
      <c r="T6" s="36" t="str">
        <f t="shared" si="6"/>
        <v/>
      </c>
      <c r="U6" s="14" t="str">
        <f t="shared" si="7"/>
        <v/>
      </c>
      <c r="V6" s="14" t="str">
        <f t="shared" si="8"/>
        <v/>
      </c>
      <c r="W6" s="14" t="str">
        <f t="shared" si="9"/>
        <v/>
      </c>
      <c r="X6" s="14" t="str">
        <f t="shared" si="9"/>
        <v/>
      </c>
      <c r="Y6" s="14" t="str">
        <f t="shared" si="9"/>
        <v/>
      </c>
      <c r="Z6" s="14" t="str">
        <f t="shared" si="9"/>
        <v/>
      </c>
    </row>
    <row r="7" spans="1:26" ht="9.75" customHeight="1">
      <c r="A7" s="135"/>
      <c r="C7" s="2"/>
      <c r="D7" s="2"/>
      <c r="E7" s="72"/>
      <c r="F7" s="72"/>
      <c r="G7" s="72"/>
      <c r="H7" s="98" t="str">
        <f t="shared" si="1"/>
        <v/>
      </c>
      <c r="I7" s="72"/>
      <c r="J7" s="72"/>
      <c r="K7" s="72"/>
      <c r="L7" s="72"/>
      <c r="M7" s="100" t="str">
        <f t="shared" si="2"/>
        <v/>
      </c>
      <c r="N7" s="102" t="str">
        <f t="shared" si="3"/>
        <v/>
      </c>
      <c r="O7" s="48" t="str">
        <f t="shared" si="0"/>
        <v/>
      </c>
      <c r="P7" s="1" t="str">
        <f t="shared" si="4"/>
        <v/>
      </c>
      <c r="Q7" s="49" t="str">
        <f t="shared" si="5"/>
        <v/>
      </c>
      <c r="R7" s="3"/>
      <c r="S7" s="3"/>
      <c r="T7" s="36" t="str">
        <f t="shared" si="6"/>
        <v/>
      </c>
      <c r="U7" s="14" t="str">
        <f t="shared" si="7"/>
        <v/>
      </c>
      <c r="V7" s="14" t="str">
        <f t="shared" si="8"/>
        <v/>
      </c>
      <c r="W7" s="14" t="str">
        <f t="shared" si="9"/>
        <v/>
      </c>
      <c r="X7" s="14" t="str">
        <f t="shared" si="9"/>
        <v/>
      </c>
      <c r="Y7" s="14" t="str">
        <f t="shared" si="9"/>
        <v/>
      </c>
      <c r="Z7" s="14" t="str">
        <f t="shared" si="9"/>
        <v/>
      </c>
    </row>
    <row r="8" spans="1:26" ht="9.75" customHeight="1">
      <c r="A8" s="135"/>
      <c r="C8" s="2"/>
      <c r="D8" s="2"/>
      <c r="E8" s="72"/>
      <c r="F8" s="72"/>
      <c r="G8" s="72"/>
      <c r="H8" s="98" t="str">
        <f t="shared" si="1"/>
        <v/>
      </c>
      <c r="I8" s="72"/>
      <c r="J8" s="72"/>
      <c r="K8" s="72"/>
      <c r="L8" s="72"/>
      <c r="M8" s="100" t="str">
        <f t="shared" si="2"/>
        <v/>
      </c>
      <c r="N8" s="102" t="str">
        <f t="shared" si="3"/>
        <v/>
      </c>
      <c r="O8" s="48" t="str">
        <f t="shared" si="0"/>
        <v/>
      </c>
      <c r="P8" s="1" t="str">
        <f t="shared" si="4"/>
        <v/>
      </c>
      <c r="Q8" s="49" t="str">
        <f t="shared" si="5"/>
        <v/>
      </c>
      <c r="R8" s="3"/>
      <c r="S8" s="3"/>
      <c r="T8" s="36" t="str">
        <f t="shared" si="6"/>
        <v/>
      </c>
      <c r="U8" s="14" t="str">
        <f t="shared" si="7"/>
        <v/>
      </c>
      <c r="V8" s="14" t="str">
        <f t="shared" si="8"/>
        <v/>
      </c>
      <c r="W8" s="14" t="str">
        <f t="shared" si="9"/>
        <v/>
      </c>
      <c r="X8" s="14" t="str">
        <f t="shared" si="9"/>
        <v/>
      </c>
      <c r="Y8" s="14" t="str">
        <f t="shared" si="9"/>
        <v/>
      </c>
      <c r="Z8" s="14" t="str">
        <f t="shared" si="9"/>
        <v/>
      </c>
    </row>
    <row r="9" spans="1:26" ht="9.75" customHeight="1">
      <c r="A9" s="135"/>
      <c r="C9" s="2"/>
      <c r="D9" s="2"/>
      <c r="E9" s="72"/>
      <c r="F9" s="72"/>
      <c r="G9" s="72"/>
      <c r="H9" s="98" t="str">
        <f t="shared" si="1"/>
        <v/>
      </c>
      <c r="I9" s="72"/>
      <c r="J9" s="72"/>
      <c r="K9" s="72"/>
      <c r="L9" s="72"/>
      <c r="M9" s="100" t="str">
        <f t="shared" si="2"/>
        <v/>
      </c>
      <c r="N9" s="102" t="str">
        <f t="shared" si="3"/>
        <v/>
      </c>
      <c r="O9" s="48" t="str">
        <f t="shared" si="0"/>
        <v/>
      </c>
      <c r="P9" s="1" t="str">
        <f t="shared" si="4"/>
        <v/>
      </c>
      <c r="Q9" s="49" t="str">
        <f t="shared" si="5"/>
        <v/>
      </c>
      <c r="R9" s="3"/>
      <c r="S9" s="3"/>
      <c r="T9" s="36" t="str">
        <f t="shared" si="6"/>
        <v/>
      </c>
      <c r="U9" s="14" t="str">
        <f t="shared" si="7"/>
        <v/>
      </c>
      <c r="V9" s="14" t="str">
        <f t="shared" si="8"/>
        <v/>
      </c>
      <c r="W9" s="14" t="str">
        <f t="shared" si="9"/>
        <v/>
      </c>
      <c r="X9" s="14" t="str">
        <f t="shared" si="9"/>
        <v/>
      </c>
      <c r="Y9" s="14" t="str">
        <f t="shared" si="9"/>
        <v/>
      </c>
      <c r="Z9" s="14" t="str">
        <f t="shared" si="9"/>
        <v/>
      </c>
    </row>
    <row r="10" spans="1:26" ht="9.75" customHeight="1">
      <c r="A10" s="135"/>
      <c r="C10" s="2"/>
      <c r="D10" s="2"/>
      <c r="E10" s="72"/>
      <c r="F10" s="72"/>
      <c r="G10" s="72"/>
      <c r="H10" s="98" t="str">
        <f t="shared" si="1"/>
        <v/>
      </c>
      <c r="I10" s="72"/>
      <c r="J10" s="72"/>
      <c r="K10" s="72"/>
      <c r="L10" s="72"/>
      <c r="M10" s="100" t="str">
        <f t="shared" si="2"/>
        <v/>
      </c>
      <c r="N10" s="102" t="str">
        <f t="shared" si="3"/>
        <v/>
      </c>
      <c r="O10" s="48" t="str">
        <f t="shared" si="0"/>
        <v/>
      </c>
      <c r="P10" s="1" t="str">
        <f t="shared" si="4"/>
        <v/>
      </c>
      <c r="Q10" s="49" t="str">
        <f t="shared" si="5"/>
        <v/>
      </c>
      <c r="R10" s="3"/>
      <c r="S10" s="3"/>
      <c r="T10" s="36" t="str">
        <f t="shared" si="6"/>
        <v/>
      </c>
      <c r="U10" s="14" t="str">
        <f t="shared" si="7"/>
        <v/>
      </c>
      <c r="V10" s="14" t="str">
        <f t="shared" si="8"/>
        <v/>
      </c>
      <c r="W10" s="14" t="str">
        <f t="shared" si="9"/>
        <v/>
      </c>
      <c r="X10" s="14" t="str">
        <f t="shared" si="9"/>
        <v/>
      </c>
      <c r="Y10" s="14" t="str">
        <f t="shared" si="9"/>
        <v/>
      </c>
      <c r="Z10" s="14" t="str">
        <f t="shared" si="9"/>
        <v/>
      </c>
    </row>
    <row r="11" spans="1:26" ht="9.75" customHeight="1">
      <c r="A11" s="135"/>
      <c r="C11" s="2"/>
      <c r="D11" s="2"/>
      <c r="E11" s="133"/>
      <c r="F11" s="133"/>
      <c r="G11" s="133"/>
      <c r="H11" s="98" t="str">
        <f t="shared" si="1"/>
        <v/>
      </c>
      <c r="I11" s="72"/>
      <c r="J11" s="72"/>
      <c r="K11" s="72"/>
      <c r="L11" s="72"/>
      <c r="M11" s="100" t="str">
        <f t="shared" si="2"/>
        <v/>
      </c>
      <c r="N11" s="102" t="str">
        <f t="shared" si="3"/>
        <v/>
      </c>
      <c r="O11" s="48" t="str">
        <f t="shared" si="0"/>
        <v/>
      </c>
      <c r="P11" s="1" t="str">
        <f t="shared" si="4"/>
        <v/>
      </c>
      <c r="Q11" s="49" t="str">
        <f t="shared" si="5"/>
        <v/>
      </c>
      <c r="R11" s="3"/>
      <c r="S11" s="3"/>
      <c r="T11" s="36" t="str">
        <f t="shared" si="6"/>
        <v/>
      </c>
      <c r="U11" s="14" t="str">
        <f t="shared" si="7"/>
        <v/>
      </c>
      <c r="V11" s="14" t="str">
        <f t="shared" si="8"/>
        <v/>
      </c>
      <c r="W11" s="14" t="str">
        <f t="shared" si="9"/>
        <v/>
      </c>
      <c r="X11" s="14" t="str">
        <f t="shared" si="9"/>
        <v/>
      </c>
      <c r="Y11" s="14" t="str">
        <f t="shared" si="9"/>
        <v/>
      </c>
      <c r="Z11" s="14" t="str">
        <f t="shared" si="9"/>
        <v/>
      </c>
    </row>
    <row r="12" spans="1:26" ht="9.75" customHeight="1">
      <c r="A12" s="135"/>
      <c r="C12" s="2"/>
      <c r="D12" s="2"/>
      <c r="E12" s="61"/>
      <c r="F12" s="61"/>
      <c r="G12" s="61"/>
      <c r="H12" s="98" t="str">
        <f t="shared" si="1"/>
        <v/>
      </c>
      <c r="I12" s="72"/>
      <c r="J12" s="72"/>
      <c r="K12" s="72"/>
      <c r="L12" s="72"/>
      <c r="M12" s="100" t="str">
        <f t="shared" si="2"/>
        <v/>
      </c>
      <c r="N12" s="102" t="str">
        <f t="shared" si="3"/>
        <v/>
      </c>
      <c r="O12" s="48" t="str">
        <f t="shared" si="0"/>
        <v/>
      </c>
      <c r="P12" s="1" t="str">
        <f t="shared" si="4"/>
        <v/>
      </c>
      <c r="Q12" s="49" t="str">
        <f t="shared" si="5"/>
        <v/>
      </c>
      <c r="R12" s="3"/>
      <c r="S12" s="3"/>
      <c r="T12" s="36" t="str">
        <f>O12</f>
        <v/>
      </c>
      <c r="U12" s="14" t="str">
        <f t="shared" si="7"/>
        <v/>
      </c>
      <c r="V12" s="14" t="str">
        <f t="shared" si="8"/>
        <v/>
      </c>
      <c r="W12" s="14" t="str">
        <f t="shared" si="9"/>
        <v/>
      </c>
      <c r="X12" s="14" t="str">
        <f t="shared" si="9"/>
        <v/>
      </c>
      <c r="Y12" s="14" t="str">
        <f t="shared" si="9"/>
        <v/>
      </c>
      <c r="Z12" s="14" t="str">
        <f t="shared" si="9"/>
        <v/>
      </c>
    </row>
    <row r="13" spans="1:26" ht="9.75" customHeight="1">
      <c r="A13" s="135"/>
      <c r="C13" s="2"/>
      <c r="D13" s="2"/>
      <c r="E13" s="61"/>
      <c r="F13" s="61"/>
      <c r="G13" s="61"/>
      <c r="H13" s="98" t="str">
        <f t="shared" si="1"/>
        <v/>
      </c>
      <c r="I13" s="72"/>
      <c r="J13" s="72"/>
      <c r="K13" s="72"/>
      <c r="L13" s="72"/>
      <c r="M13" s="100" t="str">
        <f t="shared" si="2"/>
        <v/>
      </c>
      <c r="N13" s="102" t="str">
        <f t="shared" si="3"/>
        <v/>
      </c>
      <c r="O13" s="48" t="str">
        <f t="shared" si="0"/>
        <v/>
      </c>
      <c r="P13" s="1" t="str">
        <f t="shared" si="4"/>
        <v/>
      </c>
      <c r="Q13" s="49" t="str">
        <f t="shared" si="5"/>
        <v/>
      </c>
      <c r="R13" s="3"/>
      <c r="S13" s="3"/>
      <c r="T13" s="36" t="str">
        <f t="shared" si="6"/>
        <v/>
      </c>
      <c r="U13" s="14" t="str">
        <f t="shared" si="7"/>
        <v/>
      </c>
      <c r="V13" s="14" t="str">
        <f t="shared" si="8"/>
        <v/>
      </c>
      <c r="W13" s="14" t="str">
        <f t="shared" si="9"/>
        <v/>
      </c>
      <c r="X13" s="14" t="str">
        <f t="shared" si="9"/>
        <v/>
      </c>
      <c r="Y13" s="14" t="str">
        <f t="shared" si="9"/>
        <v/>
      </c>
      <c r="Z13" s="14" t="str">
        <f t="shared" si="9"/>
        <v/>
      </c>
    </row>
    <row r="14" spans="1:26" ht="9.75" customHeight="1">
      <c r="A14" s="135"/>
      <c r="C14" s="2"/>
      <c r="D14" s="2"/>
      <c r="E14" s="61"/>
      <c r="F14" s="61"/>
      <c r="G14" s="61"/>
      <c r="H14" s="98" t="str">
        <f t="shared" si="1"/>
        <v/>
      </c>
      <c r="I14" s="72"/>
      <c r="J14" s="72"/>
      <c r="K14" s="72"/>
      <c r="L14" s="72"/>
      <c r="M14" s="100" t="str">
        <f t="shared" si="2"/>
        <v/>
      </c>
      <c r="N14" s="102" t="str">
        <f t="shared" si="3"/>
        <v/>
      </c>
      <c r="O14" s="48" t="str">
        <f t="shared" si="0"/>
        <v/>
      </c>
      <c r="P14" s="1" t="str">
        <f t="shared" si="4"/>
        <v/>
      </c>
      <c r="Q14" s="49" t="str">
        <f t="shared" si="5"/>
        <v/>
      </c>
      <c r="R14" s="3"/>
      <c r="S14" s="3"/>
      <c r="T14" s="36" t="str">
        <f t="shared" si="6"/>
        <v/>
      </c>
      <c r="U14" s="14" t="str">
        <f t="shared" si="7"/>
        <v/>
      </c>
      <c r="V14" s="14" t="str">
        <f t="shared" si="8"/>
        <v/>
      </c>
      <c r="W14" s="14" t="str">
        <f t="shared" si="9"/>
        <v/>
      </c>
      <c r="X14" s="14" t="str">
        <f t="shared" si="9"/>
        <v/>
      </c>
      <c r="Y14" s="14" t="str">
        <f t="shared" si="9"/>
        <v/>
      </c>
      <c r="Z14" s="14" t="str">
        <f t="shared" si="9"/>
        <v/>
      </c>
    </row>
    <row r="15" spans="1:26" ht="9.75" customHeight="1">
      <c r="A15" s="135"/>
      <c r="C15" s="2"/>
      <c r="D15" s="2"/>
      <c r="E15" s="61"/>
      <c r="F15" s="61"/>
      <c r="G15" s="61"/>
      <c r="H15" s="98" t="str">
        <f t="shared" si="1"/>
        <v/>
      </c>
      <c r="I15" s="72"/>
      <c r="J15" s="72"/>
      <c r="K15" s="72"/>
      <c r="L15" s="72"/>
      <c r="M15" s="100" t="str">
        <f t="shared" si="2"/>
        <v/>
      </c>
      <c r="N15" s="102" t="str">
        <f t="shared" si="3"/>
        <v/>
      </c>
      <c r="O15" s="48" t="str">
        <f t="shared" si="0"/>
        <v/>
      </c>
      <c r="P15" s="1" t="str">
        <f t="shared" si="4"/>
        <v/>
      </c>
      <c r="Q15" s="49" t="str">
        <f t="shared" si="5"/>
        <v/>
      </c>
      <c r="R15" s="3"/>
      <c r="S15" s="3"/>
      <c r="T15" s="36" t="str">
        <f t="shared" si="6"/>
        <v/>
      </c>
      <c r="U15" s="14" t="str">
        <f t="shared" si="7"/>
        <v/>
      </c>
      <c r="V15" s="14" t="str">
        <f t="shared" si="8"/>
        <v/>
      </c>
      <c r="W15" s="14" t="str">
        <f t="shared" si="9"/>
        <v/>
      </c>
      <c r="X15" s="14" t="str">
        <f t="shared" si="9"/>
        <v/>
      </c>
      <c r="Y15" s="14" t="str">
        <f t="shared" si="9"/>
        <v/>
      </c>
      <c r="Z15" s="14" t="str">
        <f t="shared" si="9"/>
        <v/>
      </c>
    </row>
    <row r="16" spans="1:26" ht="9.75" customHeight="1">
      <c r="A16" s="135"/>
      <c r="C16" s="2"/>
      <c r="D16" s="2"/>
      <c r="E16" s="61"/>
      <c r="F16" s="61"/>
      <c r="G16" s="61"/>
      <c r="H16" s="98" t="str">
        <f t="shared" si="1"/>
        <v/>
      </c>
      <c r="I16" s="72"/>
      <c r="J16" s="72"/>
      <c r="K16" s="72"/>
      <c r="L16" s="72"/>
      <c r="M16" s="100" t="str">
        <f t="shared" si="2"/>
        <v/>
      </c>
      <c r="N16" s="102" t="str">
        <f t="shared" si="3"/>
        <v/>
      </c>
      <c r="O16" s="48" t="str">
        <f t="shared" si="0"/>
        <v/>
      </c>
      <c r="P16" s="1" t="str">
        <f t="shared" si="4"/>
        <v/>
      </c>
      <c r="Q16" s="49" t="str">
        <f t="shared" si="5"/>
        <v/>
      </c>
      <c r="R16" s="3"/>
      <c r="S16" s="3"/>
      <c r="T16" s="36" t="str">
        <f t="shared" si="6"/>
        <v/>
      </c>
      <c r="U16" s="14" t="str">
        <f t="shared" si="7"/>
        <v/>
      </c>
      <c r="V16" s="14" t="str">
        <f t="shared" si="8"/>
        <v/>
      </c>
      <c r="W16" s="14" t="str">
        <f t="shared" si="9"/>
        <v/>
      </c>
      <c r="X16" s="14" t="str">
        <f t="shared" si="9"/>
        <v/>
      </c>
      <c r="Y16" s="14" t="str">
        <f t="shared" si="9"/>
        <v/>
      </c>
      <c r="Z16" s="14" t="str">
        <f t="shared" si="9"/>
        <v/>
      </c>
    </row>
    <row r="17" spans="1:26" ht="9.75" customHeight="1">
      <c r="A17" s="135"/>
      <c r="C17" s="2"/>
      <c r="D17" s="2"/>
      <c r="E17" s="61"/>
      <c r="F17" s="61"/>
      <c r="G17" s="61"/>
      <c r="H17" s="98" t="str">
        <f t="shared" si="1"/>
        <v/>
      </c>
      <c r="I17" s="72"/>
      <c r="J17" s="72"/>
      <c r="K17" s="72"/>
      <c r="L17" s="72"/>
      <c r="M17" s="100" t="str">
        <f t="shared" si="2"/>
        <v/>
      </c>
      <c r="N17" s="102" t="str">
        <f t="shared" si="3"/>
        <v/>
      </c>
      <c r="O17" s="48" t="str">
        <f t="shared" si="0"/>
        <v/>
      </c>
      <c r="P17" s="1" t="str">
        <f t="shared" si="4"/>
        <v/>
      </c>
      <c r="Q17" s="49" t="str">
        <f t="shared" si="5"/>
        <v/>
      </c>
      <c r="R17" s="3"/>
      <c r="S17" s="3"/>
      <c r="T17" s="36" t="str">
        <f t="shared" si="6"/>
        <v/>
      </c>
      <c r="U17" s="14" t="str">
        <f t="shared" si="7"/>
        <v/>
      </c>
      <c r="V17" s="14" t="str">
        <f t="shared" si="8"/>
        <v/>
      </c>
      <c r="W17" s="14" t="str">
        <f t="shared" si="9"/>
        <v/>
      </c>
      <c r="X17" s="14" t="str">
        <f t="shared" si="9"/>
        <v/>
      </c>
      <c r="Y17" s="14" t="str">
        <f t="shared" si="9"/>
        <v/>
      </c>
      <c r="Z17" s="14" t="str">
        <f t="shared" si="9"/>
        <v/>
      </c>
    </row>
    <row r="18" spans="1:26" ht="9.75" customHeight="1">
      <c r="A18" s="135"/>
      <c r="C18" s="2"/>
      <c r="D18" s="2"/>
      <c r="E18" s="61"/>
      <c r="F18" s="61"/>
      <c r="G18" s="61"/>
      <c r="H18" s="98" t="str">
        <f t="shared" si="1"/>
        <v/>
      </c>
      <c r="I18" s="72"/>
      <c r="J18" s="72"/>
      <c r="K18" s="72"/>
      <c r="L18" s="72"/>
      <c r="M18" s="100" t="str">
        <f t="shared" si="2"/>
        <v/>
      </c>
      <c r="N18" s="102" t="str">
        <f t="shared" si="3"/>
        <v/>
      </c>
      <c r="O18" s="48" t="str">
        <f t="shared" si="0"/>
        <v/>
      </c>
      <c r="P18" s="1" t="str">
        <f t="shared" si="4"/>
        <v/>
      </c>
      <c r="Q18" s="49" t="str">
        <f t="shared" si="5"/>
        <v/>
      </c>
      <c r="R18" s="3"/>
      <c r="S18" s="3"/>
      <c r="T18" s="36" t="str">
        <f t="shared" si="6"/>
        <v/>
      </c>
      <c r="U18" s="14" t="str">
        <f t="shared" si="7"/>
        <v/>
      </c>
      <c r="V18" s="14" t="str">
        <f t="shared" si="8"/>
        <v/>
      </c>
      <c r="W18" s="14" t="str">
        <f t="shared" si="9"/>
        <v/>
      </c>
      <c r="X18" s="14" t="str">
        <f t="shared" si="9"/>
        <v/>
      </c>
      <c r="Y18" s="14" t="str">
        <f t="shared" si="9"/>
        <v/>
      </c>
      <c r="Z18" s="14" t="str">
        <f t="shared" si="9"/>
        <v/>
      </c>
    </row>
    <row r="19" spans="1:26" ht="9.75" customHeight="1">
      <c r="A19" s="135"/>
      <c r="C19" s="2"/>
      <c r="D19" s="2"/>
      <c r="E19" s="61"/>
      <c r="F19" s="61"/>
      <c r="G19" s="61"/>
      <c r="H19" s="98" t="str">
        <f t="shared" si="1"/>
        <v/>
      </c>
      <c r="I19" s="72"/>
      <c r="J19" s="72"/>
      <c r="K19" s="72"/>
      <c r="L19" s="72"/>
      <c r="M19" s="100" t="str">
        <f t="shared" si="2"/>
        <v/>
      </c>
      <c r="N19" s="102" t="str">
        <f t="shared" si="3"/>
        <v/>
      </c>
      <c r="O19" s="48" t="str">
        <f t="shared" si="0"/>
        <v/>
      </c>
      <c r="P19" s="1" t="str">
        <f t="shared" si="4"/>
        <v/>
      </c>
      <c r="Q19" s="49" t="str">
        <f t="shared" si="5"/>
        <v/>
      </c>
      <c r="R19" s="3"/>
      <c r="S19" s="3"/>
      <c r="T19" s="36" t="str">
        <f t="shared" si="6"/>
        <v/>
      </c>
      <c r="U19" s="14" t="str">
        <f t="shared" si="7"/>
        <v/>
      </c>
      <c r="V19" s="14" t="str">
        <f t="shared" si="8"/>
        <v/>
      </c>
      <c r="W19" s="14" t="str">
        <f t="shared" si="9"/>
        <v/>
      </c>
      <c r="X19" s="14" t="str">
        <f t="shared" si="9"/>
        <v/>
      </c>
      <c r="Y19" s="14" t="str">
        <f t="shared" si="9"/>
        <v/>
      </c>
      <c r="Z19" s="14" t="str">
        <f t="shared" si="9"/>
        <v/>
      </c>
    </row>
    <row r="20" spans="1:26" ht="9.75" customHeight="1">
      <c r="A20" s="135"/>
      <c r="C20" s="2"/>
      <c r="D20" s="2"/>
      <c r="E20" s="61"/>
      <c r="F20" s="61"/>
      <c r="G20" s="61"/>
      <c r="H20" s="98" t="str">
        <f t="shared" si="1"/>
        <v/>
      </c>
      <c r="I20" s="72"/>
      <c r="J20" s="72"/>
      <c r="K20" s="72"/>
      <c r="L20" s="72"/>
      <c r="M20" s="100" t="str">
        <f t="shared" si="2"/>
        <v/>
      </c>
      <c r="N20" s="102" t="str">
        <f t="shared" si="3"/>
        <v/>
      </c>
      <c r="O20" s="48" t="str">
        <f t="shared" si="0"/>
        <v/>
      </c>
      <c r="P20" s="1" t="str">
        <f t="shared" si="4"/>
        <v/>
      </c>
      <c r="Q20" s="49" t="str">
        <f t="shared" si="5"/>
        <v/>
      </c>
      <c r="R20" s="3"/>
      <c r="S20" s="3"/>
      <c r="T20" s="36" t="str">
        <f t="shared" si="6"/>
        <v/>
      </c>
      <c r="U20" s="14" t="str">
        <f t="shared" si="7"/>
        <v/>
      </c>
      <c r="V20" s="14" t="str">
        <f t="shared" si="8"/>
        <v/>
      </c>
      <c r="W20" s="14" t="str">
        <f t="shared" si="9"/>
        <v/>
      </c>
      <c r="X20" s="14" t="str">
        <f t="shared" si="9"/>
        <v/>
      </c>
      <c r="Y20" s="14" t="str">
        <f t="shared" si="9"/>
        <v/>
      </c>
      <c r="Z20" s="14" t="str">
        <f t="shared" si="9"/>
        <v/>
      </c>
    </row>
    <row r="21" spans="1:26" ht="9.75" customHeight="1">
      <c r="A21" s="135"/>
      <c r="C21" s="2"/>
      <c r="D21" s="2"/>
      <c r="E21" s="61"/>
      <c r="F21" s="61"/>
      <c r="G21" s="61"/>
      <c r="H21" s="98" t="str">
        <f t="shared" si="1"/>
        <v/>
      </c>
      <c r="I21" s="72"/>
      <c r="J21" s="72"/>
      <c r="K21" s="72"/>
      <c r="L21" s="72"/>
      <c r="M21" s="100" t="str">
        <f t="shared" si="2"/>
        <v/>
      </c>
      <c r="N21" s="102" t="str">
        <f t="shared" si="3"/>
        <v/>
      </c>
      <c r="O21" s="48" t="str">
        <f t="shared" si="0"/>
        <v/>
      </c>
      <c r="P21" s="1" t="str">
        <f t="shared" si="4"/>
        <v/>
      </c>
      <c r="Q21" s="49" t="str">
        <f t="shared" si="5"/>
        <v/>
      </c>
      <c r="R21" s="3"/>
      <c r="S21" s="3"/>
      <c r="T21" s="36" t="str">
        <f t="shared" si="6"/>
        <v/>
      </c>
      <c r="U21" s="14" t="str">
        <f t="shared" si="7"/>
        <v/>
      </c>
      <c r="V21" s="14" t="str">
        <f t="shared" si="8"/>
        <v/>
      </c>
      <c r="W21" s="14" t="str">
        <f t="shared" si="9"/>
        <v/>
      </c>
      <c r="X21" s="14" t="str">
        <f t="shared" si="9"/>
        <v/>
      </c>
      <c r="Y21" s="14" t="str">
        <f t="shared" si="9"/>
        <v/>
      </c>
      <c r="Z21" s="14" t="str">
        <f t="shared" si="9"/>
        <v/>
      </c>
    </row>
    <row r="22" spans="1:26" ht="9.75" customHeight="1">
      <c r="A22" s="135"/>
      <c r="C22" s="2"/>
      <c r="D22" s="2"/>
      <c r="E22" s="61"/>
      <c r="F22" s="61"/>
      <c r="G22" s="61"/>
      <c r="H22" s="98" t="str">
        <f t="shared" si="1"/>
        <v/>
      </c>
      <c r="I22" s="72"/>
      <c r="J22" s="72"/>
      <c r="K22" s="72"/>
      <c r="L22" s="72"/>
      <c r="M22" s="100" t="str">
        <f t="shared" si="2"/>
        <v/>
      </c>
      <c r="N22" s="102" t="str">
        <f t="shared" si="3"/>
        <v/>
      </c>
      <c r="O22" s="48" t="str">
        <f t="shared" si="0"/>
        <v/>
      </c>
      <c r="P22" s="1" t="str">
        <f t="shared" si="4"/>
        <v/>
      </c>
      <c r="Q22" s="49" t="str">
        <f t="shared" si="5"/>
        <v/>
      </c>
      <c r="R22" s="3"/>
      <c r="S22" s="3"/>
      <c r="T22" s="36" t="str">
        <f t="shared" si="6"/>
        <v/>
      </c>
      <c r="U22" s="14" t="str">
        <f t="shared" si="7"/>
        <v/>
      </c>
      <c r="V22" s="14" t="str">
        <f t="shared" si="8"/>
        <v/>
      </c>
      <c r="W22" s="14" t="str">
        <f t="shared" si="9"/>
        <v/>
      </c>
      <c r="X22" s="14" t="str">
        <f t="shared" si="9"/>
        <v/>
      </c>
      <c r="Y22" s="14" t="str">
        <f t="shared" si="9"/>
        <v/>
      </c>
      <c r="Z22" s="14" t="str">
        <f t="shared" si="9"/>
        <v/>
      </c>
    </row>
    <row r="23" spans="1:26" ht="9.75" customHeight="1">
      <c r="A23" s="135"/>
      <c r="C23" s="2"/>
      <c r="D23" s="2"/>
      <c r="E23" s="61"/>
      <c r="F23" s="61"/>
      <c r="G23" s="61"/>
      <c r="H23" s="98" t="str">
        <f t="shared" si="1"/>
        <v/>
      </c>
      <c r="I23" s="72"/>
      <c r="J23" s="72"/>
      <c r="K23" s="72"/>
      <c r="L23" s="72"/>
      <c r="M23" s="100" t="str">
        <f t="shared" si="2"/>
        <v/>
      </c>
      <c r="N23" s="102" t="str">
        <f t="shared" si="3"/>
        <v/>
      </c>
      <c r="O23" s="48" t="str">
        <f t="shared" si="0"/>
        <v/>
      </c>
      <c r="P23" s="1" t="str">
        <f t="shared" si="4"/>
        <v/>
      </c>
      <c r="Q23" s="49" t="str">
        <f t="shared" si="5"/>
        <v/>
      </c>
      <c r="R23" s="3"/>
      <c r="S23" s="3"/>
      <c r="T23" s="36" t="str">
        <f t="shared" si="6"/>
        <v/>
      </c>
      <c r="U23" s="14" t="str">
        <f t="shared" si="7"/>
        <v/>
      </c>
      <c r="V23" s="14" t="str">
        <f t="shared" si="8"/>
        <v/>
      </c>
      <c r="W23" s="14" t="str">
        <f t="shared" si="9"/>
        <v/>
      </c>
      <c r="X23" s="14" t="str">
        <f t="shared" si="9"/>
        <v/>
      </c>
      <c r="Y23" s="14" t="str">
        <f t="shared" si="9"/>
        <v/>
      </c>
      <c r="Z23" s="14" t="str">
        <f t="shared" si="9"/>
        <v/>
      </c>
    </row>
    <row r="24" spans="1:26" ht="9.75" customHeight="1">
      <c r="A24" s="135"/>
      <c r="C24" s="2"/>
      <c r="D24" s="2"/>
      <c r="E24" s="61"/>
      <c r="F24" s="61"/>
      <c r="G24" s="61"/>
      <c r="H24" s="98" t="str">
        <f t="shared" si="1"/>
        <v/>
      </c>
      <c r="I24" s="72"/>
      <c r="J24" s="72"/>
      <c r="K24" s="72"/>
      <c r="L24" s="72"/>
      <c r="M24" s="100" t="str">
        <f t="shared" si="2"/>
        <v/>
      </c>
      <c r="N24" s="102" t="str">
        <f t="shared" si="3"/>
        <v/>
      </c>
      <c r="O24" s="48" t="str">
        <f t="shared" si="0"/>
        <v/>
      </c>
      <c r="P24" s="1" t="str">
        <f t="shared" si="4"/>
        <v/>
      </c>
      <c r="Q24" s="49" t="str">
        <f t="shared" si="5"/>
        <v/>
      </c>
      <c r="R24" s="3"/>
      <c r="S24" s="3"/>
      <c r="T24" s="36" t="str">
        <f t="shared" si="6"/>
        <v/>
      </c>
      <c r="U24" s="14" t="str">
        <f t="shared" si="7"/>
        <v/>
      </c>
      <c r="V24" s="14" t="str">
        <f t="shared" si="8"/>
        <v/>
      </c>
      <c r="W24" s="14" t="str">
        <f t="shared" si="9"/>
        <v/>
      </c>
      <c r="X24" s="14" t="str">
        <f t="shared" si="9"/>
        <v/>
      </c>
      <c r="Y24" s="14" t="str">
        <f t="shared" si="9"/>
        <v/>
      </c>
      <c r="Z24" s="14" t="str">
        <f t="shared" si="9"/>
        <v/>
      </c>
    </row>
    <row r="25" spans="1:26" ht="9.75" customHeight="1">
      <c r="A25" s="135"/>
      <c r="C25" s="2"/>
      <c r="D25" s="2"/>
      <c r="E25" s="61"/>
      <c r="F25" s="61"/>
      <c r="G25" s="61"/>
      <c r="H25" s="98" t="str">
        <f t="shared" si="1"/>
        <v/>
      </c>
      <c r="I25" s="72"/>
      <c r="J25" s="72"/>
      <c r="K25" s="72"/>
      <c r="L25" s="72"/>
      <c r="M25" s="100" t="str">
        <f t="shared" si="2"/>
        <v/>
      </c>
      <c r="N25" s="102" t="str">
        <f t="shared" si="3"/>
        <v/>
      </c>
      <c r="O25" s="48" t="str">
        <f t="shared" si="0"/>
        <v/>
      </c>
      <c r="P25" s="1" t="str">
        <f t="shared" si="4"/>
        <v/>
      </c>
      <c r="Q25" s="49" t="str">
        <f t="shared" si="5"/>
        <v/>
      </c>
      <c r="R25" s="3"/>
      <c r="S25" s="3"/>
      <c r="T25" s="36" t="str">
        <f t="shared" si="6"/>
        <v/>
      </c>
      <c r="U25" s="14" t="str">
        <f t="shared" si="7"/>
        <v/>
      </c>
      <c r="V25" s="14" t="str">
        <f t="shared" si="8"/>
        <v/>
      </c>
      <c r="W25" s="14" t="str">
        <f t="shared" si="9"/>
        <v/>
      </c>
      <c r="X25" s="14" t="str">
        <f t="shared" si="9"/>
        <v/>
      </c>
      <c r="Y25" s="14" t="str">
        <f t="shared" si="9"/>
        <v/>
      </c>
      <c r="Z25" s="14" t="str">
        <f t="shared" si="9"/>
        <v/>
      </c>
    </row>
    <row r="26" spans="1:26" ht="9.75" customHeight="1">
      <c r="A26" s="135"/>
      <c r="C26" s="2"/>
      <c r="D26" s="2"/>
      <c r="E26" s="61"/>
      <c r="F26" s="61"/>
      <c r="G26" s="61"/>
      <c r="H26" s="98" t="str">
        <f t="shared" si="1"/>
        <v/>
      </c>
      <c r="I26" s="72"/>
      <c r="J26" s="72"/>
      <c r="K26" s="72"/>
      <c r="L26" s="72"/>
      <c r="M26" s="100" t="str">
        <f t="shared" si="2"/>
        <v/>
      </c>
      <c r="N26" s="102" t="str">
        <f t="shared" si="3"/>
        <v/>
      </c>
      <c r="O26" s="48" t="str">
        <f t="shared" si="0"/>
        <v/>
      </c>
      <c r="P26" s="1" t="str">
        <f t="shared" si="4"/>
        <v/>
      </c>
      <c r="Q26" s="49" t="str">
        <f t="shared" si="5"/>
        <v/>
      </c>
      <c r="R26" s="3"/>
      <c r="S26" s="3"/>
      <c r="T26" s="36" t="str">
        <f t="shared" si="6"/>
        <v/>
      </c>
      <c r="U26" s="14" t="str">
        <f t="shared" si="7"/>
        <v/>
      </c>
      <c r="V26" s="14" t="str">
        <f t="shared" si="8"/>
        <v/>
      </c>
      <c r="W26" s="14" t="str">
        <f t="shared" si="9"/>
        <v/>
      </c>
      <c r="X26" s="14" t="str">
        <f t="shared" si="9"/>
        <v/>
      </c>
      <c r="Y26" s="14" t="str">
        <f t="shared" si="9"/>
        <v/>
      </c>
      <c r="Z26" s="14" t="str">
        <f t="shared" si="9"/>
        <v/>
      </c>
    </row>
    <row r="27" spans="1:26" ht="9.75" customHeight="1">
      <c r="A27" s="135"/>
      <c r="C27" s="2"/>
      <c r="D27" s="2"/>
      <c r="E27" s="61"/>
      <c r="F27" s="61"/>
      <c r="G27" s="61"/>
      <c r="H27" s="98" t="str">
        <f t="shared" si="1"/>
        <v/>
      </c>
      <c r="I27" s="72"/>
      <c r="J27" s="72"/>
      <c r="K27" s="72"/>
      <c r="L27" s="72"/>
      <c r="M27" s="100" t="str">
        <f t="shared" si="2"/>
        <v/>
      </c>
      <c r="N27" s="102" t="str">
        <f t="shared" si="3"/>
        <v/>
      </c>
      <c r="O27" s="48" t="str">
        <f t="shared" si="0"/>
        <v/>
      </c>
      <c r="P27" s="1" t="str">
        <f t="shared" si="4"/>
        <v/>
      </c>
      <c r="Q27" s="49" t="str">
        <f t="shared" si="5"/>
        <v/>
      </c>
      <c r="R27" s="3"/>
      <c r="S27" s="3"/>
      <c r="T27" s="36" t="str">
        <f t="shared" si="6"/>
        <v/>
      </c>
      <c r="U27" s="14" t="str">
        <f t="shared" si="7"/>
        <v/>
      </c>
      <c r="V27" s="14" t="str">
        <f t="shared" si="8"/>
        <v/>
      </c>
      <c r="W27" s="14" t="str">
        <f t="shared" si="9"/>
        <v/>
      </c>
      <c r="X27" s="14" t="str">
        <f t="shared" si="9"/>
        <v/>
      </c>
      <c r="Y27" s="14" t="str">
        <f t="shared" si="9"/>
        <v/>
      </c>
      <c r="Z27" s="14" t="str">
        <f t="shared" si="9"/>
        <v/>
      </c>
    </row>
    <row r="28" spans="1:26" ht="9.75" customHeight="1">
      <c r="A28" s="135"/>
      <c r="C28" s="2"/>
      <c r="D28" s="2"/>
      <c r="E28" s="61"/>
      <c r="F28" s="61"/>
      <c r="G28" s="61"/>
      <c r="H28" s="98" t="str">
        <f t="shared" si="1"/>
        <v/>
      </c>
      <c r="I28" s="72"/>
      <c r="J28" s="72"/>
      <c r="K28" s="72"/>
      <c r="L28" s="72"/>
      <c r="M28" s="100" t="str">
        <f t="shared" si="2"/>
        <v/>
      </c>
      <c r="N28" s="102" t="str">
        <f t="shared" si="3"/>
        <v/>
      </c>
      <c r="O28" s="48" t="str">
        <f t="shared" si="0"/>
        <v/>
      </c>
      <c r="P28" s="1" t="str">
        <f t="shared" si="4"/>
        <v/>
      </c>
      <c r="Q28" s="49" t="str">
        <f t="shared" si="5"/>
        <v/>
      </c>
      <c r="R28" s="3"/>
      <c r="S28" s="3"/>
      <c r="T28" s="36" t="str">
        <f t="shared" si="6"/>
        <v/>
      </c>
      <c r="U28" s="14" t="str">
        <f t="shared" si="7"/>
        <v/>
      </c>
      <c r="V28" s="14" t="str">
        <f t="shared" si="8"/>
        <v/>
      </c>
      <c r="W28" s="14" t="str">
        <f t="shared" si="9"/>
        <v/>
      </c>
      <c r="X28" s="14" t="str">
        <f t="shared" si="9"/>
        <v/>
      </c>
      <c r="Y28" s="14" t="str">
        <f t="shared" si="9"/>
        <v/>
      </c>
      <c r="Z28" s="14" t="str">
        <f t="shared" si="9"/>
        <v/>
      </c>
    </row>
    <row r="29" spans="1:26" ht="9.75" customHeight="1">
      <c r="A29" s="135"/>
      <c r="C29" s="2"/>
      <c r="D29" s="2"/>
      <c r="E29" s="61"/>
      <c r="F29" s="61"/>
      <c r="G29" s="61"/>
      <c r="H29" s="98" t="str">
        <f t="shared" si="1"/>
        <v/>
      </c>
      <c r="I29" s="72"/>
      <c r="J29" s="72"/>
      <c r="K29" s="72"/>
      <c r="L29" s="72"/>
      <c r="M29" s="100" t="str">
        <f t="shared" si="2"/>
        <v/>
      </c>
      <c r="N29" s="102" t="str">
        <f t="shared" si="3"/>
        <v/>
      </c>
      <c r="O29" s="48" t="str">
        <f t="shared" si="0"/>
        <v/>
      </c>
      <c r="P29" s="1" t="str">
        <f t="shared" si="4"/>
        <v/>
      </c>
      <c r="Q29" s="49" t="str">
        <f t="shared" si="5"/>
        <v/>
      </c>
      <c r="R29" s="3"/>
      <c r="S29" s="3"/>
      <c r="T29" s="36" t="str">
        <f t="shared" si="6"/>
        <v/>
      </c>
      <c r="U29" s="14" t="str">
        <f t="shared" si="7"/>
        <v/>
      </c>
      <c r="V29" s="14" t="str">
        <f t="shared" si="8"/>
        <v/>
      </c>
      <c r="W29" s="14" t="str">
        <f t="shared" si="9"/>
        <v/>
      </c>
      <c r="X29" s="14" t="str">
        <f t="shared" si="9"/>
        <v/>
      </c>
      <c r="Y29" s="14" t="str">
        <f t="shared" si="9"/>
        <v/>
      </c>
      <c r="Z29" s="14" t="str">
        <f t="shared" si="9"/>
        <v/>
      </c>
    </row>
    <row r="30" spans="1:26" ht="9.75" customHeight="1">
      <c r="A30" s="135"/>
      <c r="C30" s="2"/>
      <c r="D30" s="2"/>
      <c r="E30" s="61"/>
      <c r="F30" s="61"/>
      <c r="G30" s="61"/>
      <c r="H30" s="98" t="str">
        <f t="shared" si="1"/>
        <v/>
      </c>
      <c r="I30" s="72"/>
      <c r="J30" s="72"/>
      <c r="K30" s="72"/>
      <c r="L30" s="72"/>
      <c r="M30" s="100" t="str">
        <f t="shared" si="2"/>
        <v/>
      </c>
      <c r="N30" s="102" t="str">
        <f t="shared" si="3"/>
        <v/>
      </c>
      <c r="O30" s="48" t="str">
        <f t="shared" si="0"/>
        <v/>
      </c>
      <c r="P30" s="1" t="str">
        <f t="shared" si="4"/>
        <v/>
      </c>
      <c r="Q30" s="49" t="str">
        <f t="shared" si="5"/>
        <v/>
      </c>
      <c r="R30" s="3"/>
      <c r="S30" s="3"/>
      <c r="T30" s="36" t="str">
        <f t="shared" si="6"/>
        <v/>
      </c>
      <c r="U30" s="14" t="str">
        <f t="shared" si="7"/>
        <v/>
      </c>
      <c r="V30" s="14" t="str">
        <f t="shared" si="8"/>
        <v/>
      </c>
      <c r="W30" s="14" t="str">
        <f t="shared" si="9"/>
        <v/>
      </c>
      <c r="X30" s="14" t="str">
        <f t="shared" si="9"/>
        <v/>
      </c>
      <c r="Y30" s="14" t="str">
        <f t="shared" si="9"/>
        <v/>
      </c>
      <c r="Z30" s="14" t="str">
        <f t="shared" si="9"/>
        <v/>
      </c>
    </row>
    <row r="31" spans="1:26" ht="9.75" customHeight="1">
      <c r="A31" s="135"/>
      <c r="C31" s="2"/>
      <c r="D31" s="2"/>
      <c r="E31" s="61"/>
      <c r="F31" s="61"/>
      <c r="G31" s="61"/>
      <c r="H31" s="98" t="str">
        <f t="shared" si="1"/>
        <v/>
      </c>
      <c r="I31" s="72"/>
      <c r="J31" s="72"/>
      <c r="K31" s="72"/>
      <c r="L31" s="72"/>
      <c r="M31" s="100" t="str">
        <f t="shared" si="2"/>
        <v/>
      </c>
      <c r="N31" s="102" t="str">
        <f t="shared" si="3"/>
        <v/>
      </c>
      <c r="O31" s="48" t="str">
        <f t="shared" si="0"/>
        <v/>
      </c>
      <c r="P31" s="1" t="str">
        <f t="shared" si="4"/>
        <v/>
      </c>
      <c r="Q31" s="49" t="str">
        <f t="shared" si="5"/>
        <v/>
      </c>
      <c r="R31" s="3"/>
      <c r="S31" s="3"/>
      <c r="T31" s="36" t="str">
        <f t="shared" si="6"/>
        <v/>
      </c>
      <c r="U31" s="14" t="str">
        <f t="shared" si="7"/>
        <v/>
      </c>
      <c r="V31" s="14" t="str">
        <f t="shared" si="8"/>
        <v/>
      </c>
      <c r="W31" s="14" t="str">
        <f t="shared" ref="W31:Z53" si="10">IF(V31="","",IF($V31=W$2,"1","0"))</f>
        <v/>
      </c>
      <c r="X31" s="14" t="str">
        <f t="shared" si="10"/>
        <v/>
      </c>
      <c r="Y31" s="14" t="str">
        <f t="shared" si="10"/>
        <v/>
      </c>
      <c r="Z31" s="14" t="str">
        <f t="shared" si="10"/>
        <v/>
      </c>
    </row>
    <row r="32" spans="1:26" ht="9.75" customHeight="1">
      <c r="A32" s="135"/>
      <c r="C32" s="2"/>
      <c r="D32" s="2"/>
      <c r="E32" s="61"/>
      <c r="F32" s="61"/>
      <c r="G32" s="61"/>
      <c r="H32" s="98" t="str">
        <f t="shared" si="1"/>
        <v/>
      </c>
      <c r="I32" s="72"/>
      <c r="J32" s="72"/>
      <c r="K32" s="72"/>
      <c r="L32" s="72"/>
      <c r="M32" s="100" t="str">
        <f t="shared" si="2"/>
        <v/>
      </c>
      <c r="N32" s="102" t="str">
        <f t="shared" si="3"/>
        <v/>
      </c>
      <c r="O32" s="48" t="str">
        <f t="shared" si="0"/>
        <v/>
      </c>
      <c r="P32" s="1" t="str">
        <f t="shared" si="4"/>
        <v/>
      </c>
      <c r="Q32" s="49" t="str">
        <f t="shared" si="5"/>
        <v/>
      </c>
      <c r="R32" s="3"/>
      <c r="S32" s="3"/>
      <c r="T32" s="36" t="str">
        <f t="shared" si="6"/>
        <v/>
      </c>
      <c r="U32" s="14" t="str">
        <f t="shared" si="7"/>
        <v/>
      </c>
      <c r="V32" s="14" t="str">
        <f t="shared" si="8"/>
        <v/>
      </c>
      <c r="W32" s="14" t="str">
        <f t="shared" si="10"/>
        <v/>
      </c>
      <c r="X32" s="14" t="str">
        <f t="shared" si="10"/>
        <v/>
      </c>
      <c r="Y32" s="14" t="str">
        <f t="shared" si="10"/>
        <v/>
      </c>
      <c r="Z32" s="14" t="str">
        <f t="shared" si="10"/>
        <v/>
      </c>
    </row>
    <row r="33" spans="1:26" ht="9.75" customHeight="1">
      <c r="A33" s="135"/>
      <c r="C33" s="2"/>
      <c r="D33" s="2"/>
      <c r="E33" s="61"/>
      <c r="F33" s="61"/>
      <c r="G33" s="61"/>
      <c r="H33" s="98" t="str">
        <f t="shared" si="1"/>
        <v/>
      </c>
      <c r="I33" s="72"/>
      <c r="J33" s="72"/>
      <c r="K33" s="72"/>
      <c r="L33" s="72"/>
      <c r="M33" s="100" t="str">
        <f t="shared" si="2"/>
        <v/>
      </c>
      <c r="N33" s="102" t="str">
        <f t="shared" si="3"/>
        <v/>
      </c>
      <c r="O33" s="48" t="str">
        <f t="shared" si="0"/>
        <v/>
      </c>
      <c r="P33" s="1" t="str">
        <f t="shared" si="4"/>
        <v/>
      </c>
      <c r="Q33" s="49" t="str">
        <f t="shared" si="5"/>
        <v/>
      </c>
      <c r="R33" s="3"/>
      <c r="S33" s="3"/>
      <c r="T33" s="36" t="str">
        <f t="shared" si="6"/>
        <v/>
      </c>
      <c r="U33" s="14" t="str">
        <f t="shared" si="7"/>
        <v/>
      </c>
      <c r="V33" s="14" t="str">
        <f t="shared" si="8"/>
        <v/>
      </c>
      <c r="W33" s="14" t="str">
        <f t="shared" si="10"/>
        <v/>
      </c>
      <c r="X33" s="14" t="str">
        <f t="shared" si="10"/>
        <v/>
      </c>
      <c r="Y33" s="14" t="str">
        <f t="shared" si="10"/>
        <v/>
      </c>
      <c r="Z33" s="14" t="str">
        <f t="shared" si="10"/>
        <v/>
      </c>
    </row>
    <row r="34" spans="1:26" ht="9.75" customHeight="1">
      <c r="A34" s="135"/>
      <c r="C34" s="2"/>
      <c r="D34" s="2"/>
      <c r="E34" s="61"/>
      <c r="F34" s="61"/>
      <c r="G34" s="61"/>
      <c r="H34" s="98" t="str">
        <f t="shared" si="1"/>
        <v/>
      </c>
      <c r="I34" s="72"/>
      <c r="J34" s="72"/>
      <c r="K34" s="72"/>
      <c r="L34" s="72"/>
      <c r="M34" s="100" t="str">
        <f t="shared" si="2"/>
        <v/>
      </c>
      <c r="N34" s="102" t="str">
        <f t="shared" si="3"/>
        <v/>
      </c>
      <c r="O34" s="48" t="str">
        <f t="shared" si="0"/>
        <v/>
      </c>
      <c r="P34" s="1" t="str">
        <f t="shared" si="4"/>
        <v/>
      </c>
      <c r="Q34" s="49" t="str">
        <f t="shared" si="5"/>
        <v/>
      </c>
      <c r="R34" s="3"/>
      <c r="S34" s="3"/>
      <c r="T34" s="36" t="str">
        <f t="shared" si="6"/>
        <v/>
      </c>
      <c r="U34" s="14" t="str">
        <f t="shared" si="7"/>
        <v/>
      </c>
      <c r="V34" s="14" t="str">
        <f t="shared" si="8"/>
        <v/>
      </c>
      <c r="W34" s="14" t="str">
        <f t="shared" si="10"/>
        <v/>
      </c>
      <c r="X34" s="14" t="str">
        <f t="shared" si="10"/>
        <v/>
      </c>
      <c r="Y34" s="14" t="str">
        <f t="shared" si="10"/>
        <v/>
      </c>
      <c r="Z34" s="14" t="str">
        <f t="shared" si="10"/>
        <v/>
      </c>
    </row>
    <row r="35" spans="1:26" ht="9.75" customHeight="1">
      <c r="A35" s="135"/>
      <c r="C35" s="2"/>
      <c r="D35" s="2"/>
      <c r="E35" s="61"/>
      <c r="F35" s="61"/>
      <c r="G35" s="61"/>
      <c r="H35" s="98" t="str">
        <f t="shared" si="1"/>
        <v/>
      </c>
      <c r="I35" s="72"/>
      <c r="J35" s="72"/>
      <c r="K35" s="72"/>
      <c r="L35" s="72"/>
      <c r="M35" s="100" t="str">
        <f t="shared" si="2"/>
        <v/>
      </c>
      <c r="N35" s="102" t="str">
        <f t="shared" si="3"/>
        <v/>
      </c>
      <c r="O35" s="48" t="str">
        <f t="shared" ref="O35:O53" si="11">IF(ISBLANK(A35),"",IFERROR(ROUND(IF(N35="","",-11.965*N35^2+32.28*N35+78.259),0),""))</f>
        <v/>
      </c>
      <c r="P35" s="1" t="str">
        <f t="shared" si="4"/>
        <v/>
      </c>
      <c r="Q35" s="49" t="str">
        <f t="shared" si="5"/>
        <v/>
      </c>
      <c r="R35" s="3"/>
      <c r="S35" s="3"/>
      <c r="T35" s="36" t="str">
        <f t="shared" si="6"/>
        <v/>
      </c>
      <c r="U35" s="14" t="str">
        <f t="shared" si="7"/>
        <v/>
      </c>
      <c r="V35" s="14" t="str">
        <f t="shared" si="8"/>
        <v/>
      </c>
      <c r="W35" s="14" t="str">
        <f t="shared" si="10"/>
        <v/>
      </c>
      <c r="X35" s="14" t="str">
        <f t="shared" si="10"/>
        <v/>
      </c>
      <c r="Y35" s="14" t="str">
        <f t="shared" si="10"/>
        <v/>
      </c>
      <c r="Z35" s="14" t="str">
        <f t="shared" si="10"/>
        <v/>
      </c>
    </row>
    <row r="36" spans="1:26" ht="9.75" customHeight="1">
      <c r="A36" s="135"/>
      <c r="C36" s="2"/>
      <c r="D36" s="2"/>
      <c r="E36" s="61"/>
      <c r="F36" s="61"/>
      <c r="G36" s="61"/>
      <c r="H36" s="98" t="str">
        <f t="shared" si="1"/>
        <v/>
      </c>
      <c r="I36" s="72"/>
      <c r="J36" s="72"/>
      <c r="K36" s="72"/>
      <c r="L36" s="72"/>
      <c r="M36" s="100" t="str">
        <f t="shared" si="2"/>
        <v/>
      </c>
      <c r="N36" s="102" t="str">
        <f t="shared" si="3"/>
        <v/>
      </c>
      <c r="O36" s="48" t="str">
        <f t="shared" si="11"/>
        <v/>
      </c>
      <c r="P36" s="1" t="str">
        <f t="shared" si="4"/>
        <v/>
      </c>
      <c r="Q36" s="49" t="str">
        <f t="shared" si="5"/>
        <v/>
      </c>
      <c r="R36" s="3"/>
      <c r="S36" s="3"/>
      <c r="T36" s="36" t="str">
        <f t="shared" si="6"/>
        <v/>
      </c>
      <c r="U36" s="14" t="str">
        <f t="shared" si="7"/>
        <v/>
      </c>
      <c r="V36" s="14" t="str">
        <f t="shared" si="8"/>
        <v/>
      </c>
      <c r="W36" s="14" t="str">
        <f t="shared" si="10"/>
        <v/>
      </c>
      <c r="X36" s="14" t="str">
        <f t="shared" si="10"/>
        <v/>
      </c>
      <c r="Y36" s="14" t="str">
        <f t="shared" si="10"/>
        <v/>
      </c>
      <c r="Z36" s="14" t="str">
        <f t="shared" si="10"/>
        <v/>
      </c>
    </row>
    <row r="37" spans="1:26" ht="9.75" customHeight="1">
      <c r="A37" s="135"/>
      <c r="C37" s="2"/>
      <c r="D37" s="2"/>
      <c r="E37" s="61"/>
      <c r="F37" s="61"/>
      <c r="G37" s="61"/>
      <c r="H37" s="98" t="str">
        <f t="shared" si="1"/>
        <v/>
      </c>
      <c r="I37" s="72"/>
      <c r="J37" s="72"/>
      <c r="K37" s="72"/>
      <c r="L37" s="72"/>
      <c r="M37" s="100" t="str">
        <f t="shared" si="2"/>
        <v/>
      </c>
      <c r="N37" s="102" t="str">
        <f t="shared" si="3"/>
        <v/>
      </c>
      <c r="O37" s="48" t="str">
        <f t="shared" si="11"/>
        <v/>
      </c>
      <c r="P37" s="1" t="str">
        <f t="shared" si="4"/>
        <v/>
      </c>
      <c r="Q37" s="49" t="str">
        <f t="shared" si="5"/>
        <v/>
      </c>
      <c r="R37" s="3"/>
      <c r="S37" s="3"/>
      <c r="T37" s="36" t="str">
        <f t="shared" si="6"/>
        <v/>
      </c>
      <c r="U37" s="14" t="str">
        <f t="shared" si="7"/>
        <v/>
      </c>
      <c r="V37" s="14" t="str">
        <f t="shared" si="8"/>
        <v/>
      </c>
      <c r="W37" s="14" t="str">
        <f t="shared" si="10"/>
        <v/>
      </c>
      <c r="X37" s="14" t="str">
        <f t="shared" si="10"/>
        <v/>
      </c>
      <c r="Y37" s="14" t="str">
        <f t="shared" si="10"/>
        <v/>
      </c>
      <c r="Z37" s="14" t="str">
        <f t="shared" si="10"/>
        <v/>
      </c>
    </row>
    <row r="38" spans="1:26" ht="9.75" customHeight="1">
      <c r="A38" s="135"/>
      <c r="C38" s="2"/>
      <c r="D38" s="2"/>
      <c r="E38" s="61"/>
      <c r="F38" s="61"/>
      <c r="G38" s="61"/>
      <c r="H38" s="98" t="str">
        <f t="shared" si="1"/>
        <v/>
      </c>
      <c r="I38" s="72"/>
      <c r="J38" s="72"/>
      <c r="K38" s="72"/>
      <c r="L38" s="72"/>
      <c r="M38" s="100" t="str">
        <f t="shared" si="2"/>
        <v/>
      </c>
      <c r="N38" s="102" t="str">
        <f t="shared" si="3"/>
        <v/>
      </c>
      <c r="O38" s="48" t="str">
        <f t="shared" si="11"/>
        <v/>
      </c>
      <c r="P38" s="1" t="str">
        <f t="shared" si="4"/>
        <v/>
      </c>
      <c r="Q38" s="49" t="str">
        <f t="shared" si="5"/>
        <v/>
      </c>
      <c r="R38" s="3"/>
      <c r="S38" s="3"/>
      <c r="T38" s="36" t="str">
        <f t="shared" si="6"/>
        <v/>
      </c>
      <c r="U38" s="14" t="str">
        <f t="shared" si="7"/>
        <v/>
      </c>
      <c r="V38" s="14" t="str">
        <f t="shared" si="8"/>
        <v/>
      </c>
      <c r="W38" s="14" t="str">
        <f t="shared" si="10"/>
        <v/>
      </c>
      <c r="X38" s="14" t="str">
        <f t="shared" si="10"/>
        <v/>
      </c>
      <c r="Y38" s="14" t="str">
        <f t="shared" si="10"/>
        <v/>
      </c>
      <c r="Z38" s="14" t="str">
        <f t="shared" si="10"/>
        <v/>
      </c>
    </row>
    <row r="39" spans="1:26" ht="9.75" customHeight="1">
      <c r="A39" s="135"/>
      <c r="C39" s="2"/>
      <c r="D39" s="2"/>
      <c r="E39" s="61"/>
      <c r="F39" s="61"/>
      <c r="G39" s="61"/>
      <c r="H39" s="98" t="str">
        <f t="shared" si="1"/>
        <v/>
      </c>
      <c r="I39" s="72"/>
      <c r="J39" s="72"/>
      <c r="K39" s="72"/>
      <c r="L39" s="72"/>
      <c r="M39" s="100" t="str">
        <f t="shared" si="2"/>
        <v/>
      </c>
      <c r="N39" s="102" t="str">
        <f t="shared" si="3"/>
        <v/>
      </c>
      <c r="O39" s="48" t="str">
        <f t="shared" si="11"/>
        <v/>
      </c>
      <c r="P39" s="1" t="str">
        <f t="shared" si="4"/>
        <v/>
      </c>
      <c r="Q39" s="49" t="str">
        <f t="shared" si="5"/>
        <v/>
      </c>
      <c r="R39" s="3"/>
      <c r="S39" s="3"/>
      <c r="T39" s="36" t="str">
        <f t="shared" si="6"/>
        <v/>
      </c>
      <c r="U39" s="14" t="str">
        <f t="shared" si="7"/>
        <v/>
      </c>
      <c r="V39" s="14" t="str">
        <f t="shared" si="8"/>
        <v/>
      </c>
      <c r="W39" s="14" t="str">
        <f t="shared" si="10"/>
        <v/>
      </c>
      <c r="X39" s="14" t="str">
        <f t="shared" si="10"/>
        <v/>
      </c>
      <c r="Y39" s="14" t="str">
        <f t="shared" si="10"/>
        <v/>
      </c>
      <c r="Z39" s="14" t="str">
        <f t="shared" si="10"/>
        <v/>
      </c>
    </row>
    <row r="40" spans="1:26" ht="9.75" customHeight="1">
      <c r="A40" s="135"/>
      <c r="C40" s="2"/>
      <c r="D40" s="2"/>
      <c r="E40" s="61"/>
      <c r="F40" s="61"/>
      <c r="G40" s="61"/>
      <c r="H40" s="98" t="str">
        <f t="shared" si="1"/>
        <v/>
      </c>
      <c r="I40" s="72"/>
      <c r="J40" s="72"/>
      <c r="K40" s="72"/>
      <c r="L40" s="72"/>
      <c r="M40" s="100" t="str">
        <f t="shared" si="2"/>
        <v/>
      </c>
      <c r="N40" s="102" t="str">
        <f t="shared" si="3"/>
        <v/>
      </c>
      <c r="O40" s="48" t="str">
        <f t="shared" si="11"/>
        <v/>
      </c>
      <c r="P40" s="1" t="str">
        <f t="shared" si="4"/>
        <v/>
      </c>
      <c r="Q40" s="49" t="str">
        <f t="shared" si="5"/>
        <v/>
      </c>
      <c r="R40" s="3"/>
      <c r="S40" s="3"/>
      <c r="T40" s="36" t="str">
        <f t="shared" si="6"/>
        <v/>
      </c>
      <c r="U40" s="14" t="str">
        <f t="shared" si="7"/>
        <v/>
      </c>
      <c r="V40" s="14" t="str">
        <f t="shared" si="8"/>
        <v/>
      </c>
      <c r="W40" s="14" t="str">
        <f t="shared" si="10"/>
        <v/>
      </c>
      <c r="X40" s="14" t="str">
        <f t="shared" si="10"/>
        <v/>
      </c>
      <c r="Y40" s="14" t="str">
        <f t="shared" si="10"/>
        <v/>
      </c>
      <c r="Z40" s="14" t="str">
        <f t="shared" si="10"/>
        <v/>
      </c>
    </row>
    <row r="41" spans="1:26" ht="9.75" customHeight="1">
      <c r="A41" s="135"/>
      <c r="C41" s="2"/>
      <c r="D41" s="2"/>
      <c r="E41" s="61"/>
      <c r="F41" s="61"/>
      <c r="G41" s="61"/>
      <c r="H41" s="98" t="str">
        <f t="shared" si="1"/>
        <v/>
      </c>
      <c r="I41" s="72"/>
      <c r="J41" s="72"/>
      <c r="K41" s="72"/>
      <c r="L41" s="72"/>
      <c r="M41" s="100" t="str">
        <f t="shared" si="2"/>
        <v/>
      </c>
      <c r="N41" s="102" t="str">
        <f t="shared" si="3"/>
        <v/>
      </c>
      <c r="O41" s="48" t="str">
        <f t="shared" si="11"/>
        <v/>
      </c>
      <c r="P41" s="1" t="str">
        <f t="shared" si="4"/>
        <v/>
      </c>
      <c r="Q41" s="49" t="str">
        <f t="shared" si="5"/>
        <v/>
      </c>
      <c r="R41" s="3"/>
      <c r="S41" s="3"/>
      <c r="T41" s="36" t="str">
        <f t="shared" si="6"/>
        <v/>
      </c>
      <c r="U41" s="14" t="str">
        <f t="shared" si="7"/>
        <v/>
      </c>
      <c r="V41" s="14" t="str">
        <f t="shared" si="8"/>
        <v/>
      </c>
      <c r="W41" s="14" t="str">
        <f t="shared" si="10"/>
        <v/>
      </c>
      <c r="X41" s="14" t="str">
        <f t="shared" si="10"/>
        <v/>
      </c>
      <c r="Y41" s="14" t="str">
        <f t="shared" si="10"/>
        <v/>
      </c>
      <c r="Z41" s="14" t="str">
        <f t="shared" si="10"/>
        <v/>
      </c>
    </row>
    <row r="42" spans="1:26" ht="9.75" customHeight="1">
      <c r="A42" s="135"/>
      <c r="C42" s="2"/>
      <c r="D42" s="2"/>
      <c r="E42" s="61"/>
      <c r="F42" s="61"/>
      <c r="G42" s="61"/>
      <c r="H42" s="98" t="str">
        <f t="shared" si="1"/>
        <v/>
      </c>
      <c r="I42" s="72"/>
      <c r="J42" s="72"/>
      <c r="K42" s="72"/>
      <c r="L42" s="72"/>
      <c r="M42" s="100" t="str">
        <f t="shared" si="2"/>
        <v/>
      </c>
      <c r="N42" s="102" t="str">
        <f t="shared" si="3"/>
        <v/>
      </c>
      <c r="O42" s="48" t="str">
        <f t="shared" si="11"/>
        <v/>
      </c>
      <c r="P42" s="1" t="str">
        <f t="shared" si="4"/>
        <v/>
      </c>
      <c r="Q42" s="49" t="str">
        <f t="shared" si="5"/>
        <v/>
      </c>
      <c r="R42" s="3"/>
      <c r="S42" s="3"/>
      <c r="T42" s="36" t="str">
        <f t="shared" si="6"/>
        <v/>
      </c>
      <c r="U42" s="14" t="str">
        <f t="shared" si="7"/>
        <v/>
      </c>
      <c r="V42" s="14" t="str">
        <f t="shared" si="8"/>
        <v/>
      </c>
      <c r="W42" s="14" t="str">
        <f t="shared" si="10"/>
        <v/>
      </c>
      <c r="X42" s="14" t="str">
        <f t="shared" si="10"/>
        <v/>
      </c>
      <c r="Y42" s="14" t="str">
        <f t="shared" si="10"/>
        <v/>
      </c>
      <c r="Z42" s="14" t="str">
        <f t="shared" si="10"/>
        <v/>
      </c>
    </row>
    <row r="43" spans="1:26" ht="9.75" customHeight="1">
      <c r="A43" s="135"/>
      <c r="C43" s="2"/>
      <c r="D43" s="2"/>
      <c r="E43" s="61"/>
      <c r="F43" s="61"/>
      <c r="G43" s="61"/>
      <c r="H43" s="98" t="str">
        <f t="shared" si="1"/>
        <v/>
      </c>
      <c r="I43" s="72"/>
      <c r="J43" s="72"/>
      <c r="K43" s="72"/>
      <c r="L43" s="72"/>
      <c r="M43" s="100" t="str">
        <f t="shared" si="2"/>
        <v/>
      </c>
      <c r="N43" s="102" t="str">
        <f t="shared" si="3"/>
        <v/>
      </c>
      <c r="O43" s="48" t="str">
        <f t="shared" si="11"/>
        <v/>
      </c>
      <c r="P43" s="1" t="str">
        <f t="shared" si="4"/>
        <v/>
      </c>
      <c r="Q43" s="49" t="str">
        <f t="shared" si="5"/>
        <v/>
      </c>
      <c r="R43" s="3"/>
      <c r="S43" s="3"/>
      <c r="T43" s="36" t="str">
        <f t="shared" si="6"/>
        <v/>
      </c>
      <c r="U43" s="14" t="str">
        <f t="shared" si="7"/>
        <v/>
      </c>
      <c r="V43" s="14" t="str">
        <f t="shared" si="8"/>
        <v/>
      </c>
      <c r="W43" s="14" t="str">
        <f t="shared" si="10"/>
        <v/>
      </c>
      <c r="X43" s="14" t="str">
        <f t="shared" si="10"/>
        <v/>
      </c>
      <c r="Y43" s="14" t="str">
        <f t="shared" si="10"/>
        <v/>
      </c>
      <c r="Z43" s="14" t="str">
        <f t="shared" si="10"/>
        <v/>
      </c>
    </row>
    <row r="44" spans="1:26" ht="9.75" customHeight="1">
      <c r="A44" s="135"/>
      <c r="C44" s="2"/>
      <c r="D44" s="2"/>
      <c r="E44" s="61"/>
      <c r="F44" s="61"/>
      <c r="G44" s="61"/>
      <c r="H44" s="98" t="str">
        <f t="shared" si="1"/>
        <v/>
      </c>
      <c r="I44" s="72"/>
      <c r="J44" s="72"/>
      <c r="K44" s="72"/>
      <c r="L44" s="72"/>
      <c r="M44" s="100" t="str">
        <f t="shared" si="2"/>
        <v/>
      </c>
      <c r="N44" s="102" t="str">
        <f t="shared" si="3"/>
        <v/>
      </c>
      <c r="O44" s="48" t="str">
        <f t="shared" si="11"/>
        <v/>
      </c>
      <c r="P44" s="1" t="str">
        <f t="shared" si="4"/>
        <v/>
      </c>
      <c r="Q44" s="49" t="str">
        <f t="shared" si="5"/>
        <v/>
      </c>
      <c r="T44" s="36" t="str">
        <f t="shared" si="6"/>
        <v/>
      </c>
      <c r="U44" s="14" t="str">
        <f t="shared" si="7"/>
        <v/>
      </c>
      <c r="V44" s="14" t="str">
        <f t="shared" si="8"/>
        <v/>
      </c>
      <c r="W44" s="14" t="str">
        <f t="shared" si="10"/>
        <v/>
      </c>
      <c r="X44" s="14" t="str">
        <f t="shared" si="10"/>
        <v/>
      </c>
      <c r="Y44" s="14" t="str">
        <f t="shared" si="10"/>
        <v/>
      </c>
      <c r="Z44" s="14" t="str">
        <f t="shared" si="10"/>
        <v/>
      </c>
    </row>
    <row r="45" spans="1:26" s="1" customFormat="1" ht="9.75" customHeight="1">
      <c r="A45" s="135"/>
      <c r="B45" s="2"/>
      <c r="C45" s="2"/>
      <c r="D45" s="2"/>
      <c r="E45" s="61"/>
      <c r="F45" s="61"/>
      <c r="G45" s="61"/>
      <c r="H45" s="98" t="str">
        <f t="shared" si="1"/>
        <v/>
      </c>
      <c r="I45" s="72"/>
      <c r="J45" s="72"/>
      <c r="K45" s="72"/>
      <c r="L45" s="72"/>
      <c r="M45" s="100" t="str">
        <f t="shared" si="2"/>
        <v/>
      </c>
      <c r="N45" s="102" t="str">
        <f t="shared" si="3"/>
        <v/>
      </c>
      <c r="O45" s="48" t="str">
        <f t="shared" si="11"/>
        <v/>
      </c>
      <c r="P45" s="1" t="str">
        <f t="shared" si="4"/>
        <v/>
      </c>
      <c r="Q45" s="49" t="str">
        <f t="shared" si="5"/>
        <v/>
      </c>
      <c r="R45" s="2"/>
      <c r="S45" s="2"/>
      <c r="T45" s="36" t="str">
        <f t="shared" si="6"/>
        <v/>
      </c>
      <c r="U45" s="14" t="str">
        <f t="shared" si="7"/>
        <v/>
      </c>
      <c r="V45" s="14" t="str">
        <f t="shared" si="8"/>
        <v/>
      </c>
      <c r="W45" s="14" t="str">
        <f t="shared" si="10"/>
        <v/>
      </c>
      <c r="X45" s="14" t="str">
        <f t="shared" si="10"/>
        <v/>
      </c>
      <c r="Y45" s="14" t="str">
        <f t="shared" si="10"/>
        <v/>
      </c>
      <c r="Z45" s="14" t="str">
        <f t="shared" si="10"/>
        <v/>
      </c>
    </row>
    <row r="46" spans="1:26" s="1" customFormat="1" ht="9.75" customHeight="1">
      <c r="A46" s="135"/>
      <c r="B46" s="2"/>
      <c r="C46" s="2"/>
      <c r="D46" s="2"/>
      <c r="E46" s="61"/>
      <c r="F46" s="61"/>
      <c r="G46" s="61"/>
      <c r="H46" s="98" t="str">
        <f t="shared" si="1"/>
        <v/>
      </c>
      <c r="I46" s="72"/>
      <c r="J46" s="72"/>
      <c r="K46" s="72"/>
      <c r="L46" s="72"/>
      <c r="M46" s="100" t="str">
        <f t="shared" si="2"/>
        <v/>
      </c>
      <c r="N46" s="102" t="str">
        <f t="shared" si="3"/>
        <v/>
      </c>
      <c r="O46" s="48" t="str">
        <f t="shared" si="11"/>
        <v/>
      </c>
      <c r="P46" s="1" t="str">
        <f t="shared" si="4"/>
        <v/>
      </c>
      <c r="Q46" s="49" t="str">
        <f t="shared" si="5"/>
        <v/>
      </c>
      <c r="R46" s="2"/>
      <c r="S46" s="2"/>
      <c r="T46" s="36" t="str">
        <f t="shared" si="6"/>
        <v/>
      </c>
      <c r="U46" s="14" t="str">
        <f t="shared" si="7"/>
        <v/>
      </c>
      <c r="V46" s="14" t="str">
        <f t="shared" si="8"/>
        <v/>
      </c>
      <c r="W46" s="14" t="str">
        <f t="shared" si="10"/>
        <v/>
      </c>
      <c r="X46" s="14" t="str">
        <f t="shared" si="10"/>
        <v/>
      </c>
      <c r="Y46" s="14" t="str">
        <f t="shared" si="10"/>
        <v/>
      </c>
      <c r="Z46" s="14" t="str">
        <f t="shared" si="10"/>
        <v/>
      </c>
    </row>
    <row r="47" spans="1:26" s="1" customFormat="1" ht="9.75" customHeight="1">
      <c r="A47" s="135"/>
      <c r="B47" s="2"/>
      <c r="C47" s="2"/>
      <c r="D47" s="2"/>
      <c r="E47" s="61"/>
      <c r="F47" s="61"/>
      <c r="G47" s="61"/>
      <c r="H47" s="98" t="str">
        <f t="shared" si="1"/>
        <v/>
      </c>
      <c r="I47" s="72"/>
      <c r="J47" s="72"/>
      <c r="K47" s="72"/>
      <c r="L47" s="72"/>
      <c r="M47" s="100" t="str">
        <f t="shared" si="2"/>
        <v/>
      </c>
      <c r="N47" s="102" t="str">
        <f t="shared" si="3"/>
        <v/>
      </c>
      <c r="O47" s="48" t="str">
        <f t="shared" si="11"/>
        <v/>
      </c>
      <c r="P47" s="1" t="str">
        <f t="shared" si="4"/>
        <v/>
      </c>
      <c r="Q47" s="49" t="str">
        <f t="shared" si="5"/>
        <v/>
      </c>
      <c r="R47" s="2"/>
      <c r="S47" s="2"/>
      <c r="T47" s="36" t="str">
        <f t="shared" si="6"/>
        <v/>
      </c>
      <c r="U47" s="14" t="str">
        <f t="shared" si="7"/>
        <v/>
      </c>
      <c r="V47" s="14" t="str">
        <f t="shared" si="8"/>
        <v/>
      </c>
      <c r="W47" s="14" t="str">
        <f t="shared" si="10"/>
        <v/>
      </c>
      <c r="X47" s="14" t="str">
        <f t="shared" si="10"/>
        <v/>
      </c>
      <c r="Y47" s="14" t="str">
        <f t="shared" si="10"/>
        <v/>
      </c>
      <c r="Z47" s="14" t="str">
        <f t="shared" si="10"/>
        <v/>
      </c>
    </row>
    <row r="48" spans="1:26" s="1" customFormat="1" ht="9.75" customHeight="1">
      <c r="A48" s="135"/>
      <c r="B48" s="2"/>
      <c r="C48" s="2"/>
      <c r="D48" s="2"/>
      <c r="E48" s="61"/>
      <c r="F48" s="61"/>
      <c r="G48" s="61"/>
      <c r="H48" s="98" t="str">
        <f t="shared" si="1"/>
        <v/>
      </c>
      <c r="I48" s="72"/>
      <c r="J48" s="72"/>
      <c r="K48" s="72"/>
      <c r="L48" s="72"/>
      <c r="M48" s="100" t="str">
        <f t="shared" si="2"/>
        <v/>
      </c>
      <c r="N48" s="102" t="str">
        <f t="shared" si="3"/>
        <v/>
      </c>
      <c r="O48" s="48" t="str">
        <f t="shared" si="11"/>
        <v/>
      </c>
      <c r="P48" s="1" t="str">
        <f t="shared" si="4"/>
        <v/>
      </c>
      <c r="Q48" s="49" t="str">
        <f t="shared" si="5"/>
        <v/>
      </c>
      <c r="R48" s="2"/>
      <c r="S48" s="2"/>
      <c r="T48" s="36" t="str">
        <f t="shared" si="6"/>
        <v/>
      </c>
      <c r="U48" s="14" t="str">
        <f t="shared" si="7"/>
        <v/>
      </c>
      <c r="V48" s="14" t="str">
        <f t="shared" si="8"/>
        <v/>
      </c>
      <c r="W48" s="14" t="str">
        <f t="shared" si="10"/>
        <v/>
      </c>
      <c r="X48" s="14" t="str">
        <f t="shared" si="10"/>
        <v/>
      </c>
      <c r="Y48" s="14" t="str">
        <f t="shared" si="10"/>
        <v/>
      </c>
      <c r="Z48" s="14" t="str">
        <f t="shared" si="10"/>
        <v/>
      </c>
    </row>
    <row r="49" spans="1:29" s="1" customFormat="1" ht="9.75" customHeight="1">
      <c r="A49" s="135"/>
      <c r="B49" s="2"/>
      <c r="C49" s="2"/>
      <c r="D49" s="2"/>
      <c r="E49" s="61"/>
      <c r="F49" s="61"/>
      <c r="G49" s="61"/>
      <c r="H49" s="98" t="str">
        <f t="shared" si="1"/>
        <v/>
      </c>
      <c r="I49" s="72"/>
      <c r="J49" s="72"/>
      <c r="K49" s="72"/>
      <c r="L49" s="72"/>
      <c r="M49" s="100" t="str">
        <f t="shared" si="2"/>
        <v/>
      </c>
      <c r="N49" s="102" t="str">
        <f t="shared" si="3"/>
        <v/>
      </c>
      <c r="O49" s="48" t="str">
        <f t="shared" si="11"/>
        <v/>
      </c>
      <c r="P49" s="1" t="str">
        <f t="shared" si="4"/>
        <v/>
      </c>
      <c r="Q49" s="49" t="str">
        <f t="shared" si="5"/>
        <v/>
      </c>
      <c r="R49" s="2"/>
      <c r="S49" s="2"/>
      <c r="T49" s="36" t="str">
        <f t="shared" si="6"/>
        <v/>
      </c>
      <c r="U49" s="14" t="str">
        <f t="shared" si="7"/>
        <v/>
      </c>
      <c r="V49" s="14" t="str">
        <f t="shared" si="8"/>
        <v/>
      </c>
      <c r="W49" s="14" t="str">
        <f t="shared" si="10"/>
        <v/>
      </c>
      <c r="X49" s="14" t="str">
        <f t="shared" si="10"/>
        <v/>
      </c>
      <c r="Y49" s="14" t="str">
        <f t="shared" si="10"/>
        <v/>
      </c>
      <c r="Z49" s="14" t="str">
        <f t="shared" si="10"/>
        <v/>
      </c>
    </row>
    <row r="50" spans="1:29" s="1" customFormat="1" ht="9.75" customHeight="1">
      <c r="A50" s="135"/>
      <c r="B50" s="2"/>
      <c r="C50" s="2"/>
      <c r="D50" s="2"/>
      <c r="E50" s="61"/>
      <c r="F50" s="61"/>
      <c r="G50" s="61"/>
      <c r="H50" s="98" t="str">
        <f t="shared" si="1"/>
        <v/>
      </c>
      <c r="I50" s="72"/>
      <c r="J50" s="72"/>
      <c r="K50" s="72"/>
      <c r="L50" s="72"/>
      <c r="M50" s="100" t="str">
        <f t="shared" si="2"/>
        <v/>
      </c>
      <c r="N50" s="102" t="str">
        <f t="shared" si="3"/>
        <v/>
      </c>
      <c r="O50" s="48" t="str">
        <f t="shared" si="11"/>
        <v/>
      </c>
      <c r="P50" s="1" t="str">
        <f t="shared" si="4"/>
        <v/>
      </c>
      <c r="Q50" s="49" t="str">
        <f t="shared" si="5"/>
        <v/>
      </c>
      <c r="R50" s="2"/>
      <c r="S50" s="2"/>
      <c r="T50" s="36" t="str">
        <f t="shared" si="6"/>
        <v/>
      </c>
      <c r="U50" s="14" t="str">
        <f t="shared" si="7"/>
        <v/>
      </c>
      <c r="V50" s="14" t="str">
        <f t="shared" si="8"/>
        <v/>
      </c>
      <c r="W50" s="14" t="str">
        <f t="shared" si="10"/>
        <v/>
      </c>
      <c r="X50" s="14" t="str">
        <f t="shared" si="10"/>
        <v/>
      </c>
      <c r="Y50" s="14" t="str">
        <f t="shared" si="10"/>
        <v/>
      </c>
      <c r="Z50" s="14" t="str">
        <f t="shared" si="10"/>
        <v/>
      </c>
    </row>
    <row r="51" spans="1:29" s="1" customFormat="1" ht="9.75" customHeight="1">
      <c r="A51" s="135"/>
      <c r="B51" s="2"/>
      <c r="C51" s="2"/>
      <c r="D51" s="2"/>
      <c r="E51" s="61"/>
      <c r="F51" s="61"/>
      <c r="G51" s="61"/>
      <c r="H51" s="98" t="str">
        <f t="shared" si="1"/>
        <v/>
      </c>
      <c r="I51" s="72"/>
      <c r="J51" s="72"/>
      <c r="K51" s="72"/>
      <c r="L51" s="72"/>
      <c r="M51" s="100" t="str">
        <f t="shared" si="2"/>
        <v/>
      </c>
      <c r="N51" s="102" t="str">
        <f t="shared" si="3"/>
        <v/>
      </c>
      <c r="O51" s="48" t="str">
        <f t="shared" si="11"/>
        <v/>
      </c>
      <c r="P51" s="1" t="str">
        <f t="shared" si="4"/>
        <v/>
      </c>
      <c r="Q51" s="49" t="str">
        <f t="shared" si="5"/>
        <v/>
      </c>
      <c r="R51" s="2"/>
      <c r="S51" s="2"/>
      <c r="T51" s="36" t="str">
        <f t="shared" si="6"/>
        <v/>
      </c>
      <c r="U51" s="14" t="str">
        <f t="shared" si="7"/>
        <v/>
      </c>
      <c r="V51" s="14" t="str">
        <f t="shared" si="8"/>
        <v/>
      </c>
      <c r="W51" s="14" t="str">
        <f t="shared" si="10"/>
        <v/>
      </c>
      <c r="X51" s="14" t="str">
        <f t="shared" si="10"/>
        <v/>
      </c>
      <c r="Y51" s="14" t="str">
        <f t="shared" si="10"/>
        <v/>
      </c>
      <c r="Z51" s="14" t="str">
        <f t="shared" si="10"/>
        <v/>
      </c>
    </row>
    <row r="52" spans="1:29" s="1" customFormat="1" ht="9.75" customHeight="1">
      <c r="A52" s="135"/>
      <c r="B52" s="2"/>
      <c r="C52" s="2"/>
      <c r="D52" s="2"/>
      <c r="E52" s="61"/>
      <c r="F52" s="61"/>
      <c r="G52" s="61"/>
      <c r="H52" s="98" t="str">
        <f t="shared" si="1"/>
        <v/>
      </c>
      <c r="I52" s="72"/>
      <c r="J52" s="72"/>
      <c r="K52" s="72"/>
      <c r="L52" s="72"/>
      <c r="M52" s="100" t="str">
        <f t="shared" si="2"/>
        <v/>
      </c>
      <c r="N52" s="102" t="str">
        <f t="shared" si="3"/>
        <v/>
      </c>
      <c r="O52" s="48" t="str">
        <f t="shared" si="11"/>
        <v/>
      </c>
      <c r="P52" s="1" t="str">
        <f t="shared" si="4"/>
        <v/>
      </c>
      <c r="Q52" s="49" t="str">
        <f t="shared" si="5"/>
        <v/>
      </c>
      <c r="R52" s="2"/>
      <c r="S52" s="2"/>
      <c r="T52" s="36" t="str">
        <f t="shared" si="6"/>
        <v/>
      </c>
      <c r="U52" s="14" t="str">
        <f t="shared" si="7"/>
        <v/>
      </c>
      <c r="V52" s="14" t="str">
        <f t="shared" si="8"/>
        <v/>
      </c>
      <c r="W52" s="14" t="str">
        <f t="shared" si="10"/>
        <v/>
      </c>
      <c r="X52" s="14" t="str">
        <f t="shared" si="10"/>
        <v/>
      </c>
      <c r="Y52" s="14" t="str">
        <f t="shared" si="10"/>
        <v/>
      </c>
      <c r="Z52" s="14" t="str">
        <f t="shared" si="10"/>
        <v/>
      </c>
    </row>
    <row r="53" spans="1:29" s="1" customFormat="1" ht="9.75" customHeight="1" thickBot="1">
      <c r="A53" s="136"/>
      <c r="B53" s="45"/>
      <c r="C53" s="45"/>
      <c r="D53" s="45"/>
      <c r="E53" s="62"/>
      <c r="F53" s="62"/>
      <c r="G53" s="62"/>
      <c r="H53" s="98" t="str">
        <f t="shared" si="1"/>
        <v/>
      </c>
      <c r="I53" s="134"/>
      <c r="J53" s="134"/>
      <c r="K53" s="134"/>
      <c r="L53" s="134"/>
      <c r="M53" s="100" t="str">
        <f t="shared" si="2"/>
        <v/>
      </c>
      <c r="N53" s="106" t="str">
        <f t="shared" si="3"/>
        <v/>
      </c>
      <c r="O53" s="48" t="str">
        <f t="shared" si="11"/>
        <v/>
      </c>
      <c r="P53" s="46" t="str">
        <f t="shared" si="4"/>
        <v/>
      </c>
      <c r="Q53" s="50" t="str">
        <f t="shared" si="5"/>
        <v/>
      </c>
      <c r="R53" s="2"/>
      <c r="S53" s="2"/>
      <c r="T53" s="36" t="str">
        <f t="shared" si="6"/>
        <v/>
      </c>
      <c r="U53" s="14" t="str">
        <f t="shared" si="7"/>
        <v/>
      </c>
      <c r="V53" s="14" t="str">
        <f t="shared" si="8"/>
        <v/>
      </c>
      <c r="W53" s="14" t="str">
        <f t="shared" si="10"/>
        <v/>
      </c>
      <c r="X53" s="14" t="str">
        <f t="shared" si="10"/>
        <v/>
      </c>
      <c r="Y53" s="14" t="str">
        <f t="shared" si="10"/>
        <v/>
      </c>
      <c r="Z53" s="14" t="str">
        <f t="shared" si="10"/>
        <v/>
      </c>
      <c r="AA53" s="19" t="s">
        <v>44</v>
      </c>
      <c r="AB53" s="19" t="s">
        <v>45</v>
      </c>
      <c r="AC53" s="19" t="s">
        <v>59</v>
      </c>
    </row>
    <row r="54" spans="1:29" s="1" customFormat="1" ht="13">
      <c r="A54" s="10"/>
      <c r="B54" s="2"/>
      <c r="C54" s="2"/>
      <c r="D54" s="2"/>
      <c r="E54" s="2"/>
      <c r="F54" s="2"/>
      <c r="G54" s="2"/>
      <c r="H54" s="2"/>
      <c r="N54" s="190" t="s">
        <v>61</v>
      </c>
      <c r="O54" s="191"/>
      <c r="P54" s="208" t="str">
        <f>IF(COUNT('PI 2.2.1 PSA (pinnipeds+otters)'!U3:U53) = 0,"",IF('PI 2.2.1 PSA (pinnipeds+otters)'!AC54&lt;60,"FAIL",'PI 2.2.1 PSA (pinnipeds+otters)'!AC54))</f>
        <v/>
      </c>
      <c r="Q54" s="209"/>
      <c r="R54" s="2"/>
      <c r="S54" s="2"/>
      <c r="T54" s="39"/>
      <c r="U54" s="14"/>
      <c r="V54" s="14">
        <f>COUNT(V3:V53)</f>
        <v>0</v>
      </c>
      <c r="W54" s="14">
        <f>COUNTIF(W3:W53,1)</f>
        <v>0</v>
      </c>
      <c r="X54" s="14">
        <f>COUNTIF(X3:X53,1)</f>
        <v>0</v>
      </c>
      <c r="Y54" s="14">
        <f>COUNTIF(Y3:Y53,1)</f>
        <v>0</v>
      </c>
      <c r="Z54" s="14">
        <f>COUNTIF(Z3:Z53,1)</f>
        <v>0</v>
      </c>
      <c r="AA54" s="40">
        <f>IF(MIN(U3:U53)&lt;60,50,IF(AVERAGE(U3:U53)=60,60,IF(MIN(U3:U53)&lt;80,IF(W54/V54&gt;0.5,IF(SUM(Y54:Z54)&lt;1,65,70),IF(W54/V54&lt;0.1,IF(SUM(Y54:Z54)&lt;1,75,75),IF(SUM(Y54:Z54)&lt;1,70,75))),"xxx")))</f>
        <v>50</v>
      </c>
      <c r="AB54" s="40" t="str">
        <f>IF(AA54="xxx",IF(AVERAGE(U3:U53)=80,80,IF(AVERAGE(U3:U53)=100,100,IF(Y54/V54&gt;0.5,IF(Z54&lt;1,85,90),IF(Z54&lt;1,90,95)))),"xxx")</f>
        <v>xxx</v>
      </c>
      <c r="AC54" s="40">
        <f>IF(V54=1,AVERAGE(U3:U53),IF(AA54="xxx",AB54,AA54))</f>
        <v>50</v>
      </c>
    </row>
    <row r="55" spans="1:29" s="1" customFormat="1" ht="13.5" thickBot="1">
      <c r="A55" s="10"/>
      <c r="B55" s="2"/>
      <c r="C55" s="2"/>
      <c r="D55" s="2"/>
      <c r="E55" s="2"/>
      <c r="F55" s="2"/>
      <c r="G55" s="2"/>
      <c r="H55" s="2"/>
      <c r="N55" s="192" t="s">
        <v>63</v>
      </c>
      <c r="O55" s="193"/>
      <c r="P55" s="203" t="str">
        <f>IF(P54="","",IF(OR(P54&lt;60,P54="Fail"),"FAIL",IF(P54&gt;=80,"Unconditional Pass","Pass with condition")))</f>
        <v/>
      </c>
      <c r="Q55" s="204"/>
      <c r="R55" s="2"/>
      <c r="S55" s="2"/>
      <c r="T55" s="2"/>
    </row>
    <row r="56" spans="1:29" s="1" customFormat="1">
      <c r="A56" s="10"/>
      <c r="B56" s="2"/>
      <c r="C56" s="2"/>
      <c r="D56" s="2"/>
      <c r="E56" s="2"/>
      <c r="F56" s="2"/>
      <c r="G56" s="2"/>
      <c r="H56" s="2"/>
      <c r="O56" s="2"/>
      <c r="P56" s="2"/>
      <c r="Q56" s="2"/>
      <c r="R56" s="2"/>
      <c r="S56" s="2"/>
      <c r="T56" s="2"/>
    </row>
    <row r="57" spans="1:29" s="1" customFormat="1" hidden="1">
      <c r="A57" s="10"/>
      <c r="B57" s="2"/>
      <c r="C57" s="2"/>
      <c r="D57" s="2"/>
      <c r="E57" s="2"/>
      <c r="F57" s="2"/>
      <c r="G57" s="2"/>
      <c r="H57" s="2"/>
      <c r="O57" s="2"/>
      <c r="P57" s="2"/>
      <c r="Q57" s="2"/>
      <c r="R57" s="2"/>
      <c r="S57" s="2"/>
      <c r="T57" s="2"/>
    </row>
    <row r="58" spans="1:29" s="1" customFormat="1" hidden="1">
      <c r="A58" s="10"/>
      <c r="B58" s="2"/>
      <c r="C58" s="2"/>
      <c r="D58" s="2"/>
      <c r="E58" s="2"/>
      <c r="F58" s="2"/>
      <c r="G58" s="2"/>
      <c r="H58" s="2"/>
      <c r="O58" s="2"/>
      <c r="P58" s="2"/>
      <c r="Q58" s="2"/>
      <c r="R58" s="2"/>
      <c r="S58" s="2"/>
      <c r="T58" s="2"/>
    </row>
    <row r="59" spans="1:29" s="1" customFormat="1" hidden="1">
      <c r="A59" s="10"/>
      <c r="B59" s="2"/>
      <c r="C59" s="2"/>
      <c r="D59" s="2"/>
      <c r="E59" s="2"/>
      <c r="F59" s="2"/>
      <c r="G59" s="2"/>
      <c r="H59" s="2"/>
      <c r="Q59" s="2"/>
      <c r="R59" s="2"/>
      <c r="S59" s="2"/>
      <c r="T59" s="2"/>
    </row>
    <row r="60" spans="1:29" s="1" customFormat="1" hidden="1">
      <c r="A60" s="10"/>
      <c r="B60" s="2"/>
      <c r="C60" s="2"/>
      <c r="D60" s="2"/>
      <c r="E60" s="2"/>
      <c r="F60" s="2"/>
      <c r="G60" s="2"/>
      <c r="H60" s="2"/>
      <c r="O60" s="2"/>
      <c r="P60" s="2"/>
      <c r="Q60" s="2"/>
      <c r="R60" s="2"/>
      <c r="S60" s="2"/>
      <c r="T60" s="2"/>
    </row>
    <row r="61" spans="1:29" s="1" customFormat="1" hidden="1">
      <c r="A61" s="10"/>
      <c r="B61" s="2"/>
      <c r="C61" s="2"/>
      <c r="D61" s="2"/>
      <c r="E61" s="2"/>
      <c r="F61" s="2"/>
      <c r="G61" s="2"/>
      <c r="H61" s="2"/>
      <c r="O61" s="2"/>
      <c r="P61" s="2"/>
      <c r="Q61" s="2"/>
      <c r="R61" s="2"/>
      <c r="S61" s="2"/>
      <c r="T61" s="2"/>
    </row>
    <row r="62" spans="1:29" s="1" customFormat="1" hidden="1">
      <c r="A62" s="10"/>
      <c r="B62" s="2"/>
      <c r="C62" s="2"/>
      <c r="D62" s="2"/>
      <c r="E62" s="2"/>
      <c r="F62" s="2"/>
      <c r="G62" s="2"/>
      <c r="H62" s="2"/>
      <c r="O62" s="2"/>
      <c r="P62" s="2"/>
      <c r="Q62" s="2"/>
      <c r="R62" s="2"/>
      <c r="S62" s="2"/>
      <c r="T62" s="2"/>
    </row>
    <row r="63" spans="1:29" s="1" customFormat="1" hidden="1">
      <c r="A63" s="10"/>
      <c r="B63" s="2"/>
      <c r="C63" s="2"/>
      <c r="D63" s="2"/>
      <c r="E63" s="2"/>
      <c r="F63" s="2"/>
      <c r="G63" s="2"/>
      <c r="H63" s="2"/>
      <c r="O63" s="2"/>
      <c r="P63" s="2"/>
      <c r="Q63" s="2"/>
      <c r="R63" s="2"/>
      <c r="S63" s="2"/>
      <c r="T63" s="2"/>
    </row>
    <row r="64" spans="1:29" s="1" customFormat="1" hidden="1">
      <c r="A64" s="10"/>
      <c r="B64" s="2"/>
      <c r="C64" s="2"/>
      <c r="D64" s="2"/>
      <c r="E64" s="2"/>
      <c r="F64" s="2"/>
      <c r="G64" s="2"/>
      <c r="H64" s="2"/>
      <c r="O64" s="2"/>
      <c r="P64" s="2"/>
      <c r="Q64" s="2"/>
      <c r="R64" s="2"/>
      <c r="S64" s="2"/>
      <c r="T64" s="2"/>
    </row>
    <row r="65" spans="1:20" s="1" customFormat="1" hidden="1">
      <c r="A65" s="10"/>
      <c r="B65" s="2"/>
      <c r="C65" s="2"/>
      <c r="D65" s="2"/>
      <c r="E65" s="2"/>
      <c r="F65" s="2"/>
      <c r="G65" s="2"/>
      <c r="H65" s="2"/>
      <c r="O65" s="2"/>
      <c r="P65" s="2"/>
      <c r="Q65" s="2"/>
      <c r="R65" s="2"/>
      <c r="S65" s="2"/>
      <c r="T65" s="2"/>
    </row>
    <row r="66" spans="1:20" s="1" customFormat="1" hidden="1">
      <c r="A66" s="10"/>
      <c r="B66" s="2"/>
      <c r="C66" s="2"/>
      <c r="D66" s="2"/>
      <c r="E66" s="2"/>
      <c r="F66" s="2"/>
      <c r="G66" s="2"/>
      <c r="H66" s="2"/>
      <c r="O66" s="2"/>
      <c r="P66" s="2"/>
      <c r="Q66" s="2"/>
      <c r="R66" s="2"/>
      <c r="S66" s="2"/>
      <c r="T66" s="2"/>
    </row>
    <row r="67" spans="1:20" s="1" customFormat="1" hidden="1">
      <c r="A67" s="10"/>
      <c r="B67" s="2"/>
      <c r="C67" s="2"/>
      <c r="D67" s="2"/>
      <c r="E67" s="2"/>
      <c r="F67" s="2"/>
      <c r="G67" s="2"/>
      <c r="H67" s="2"/>
      <c r="O67" s="2"/>
      <c r="P67" s="2"/>
      <c r="Q67" s="2"/>
      <c r="R67" s="2"/>
      <c r="S67" s="2"/>
      <c r="T67" s="2"/>
    </row>
    <row r="68" spans="1:20" s="1" customFormat="1" hidden="1">
      <c r="A68" s="10"/>
      <c r="B68" s="2"/>
      <c r="C68" s="2"/>
      <c r="D68" s="2"/>
      <c r="E68" s="2"/>
      <c r="F68" s="2"/>
      <c r="G68" s="2"/>
      <c r="H68" s="2"/>
      <c r="O68" s="2"/>
      <c r="P68" s="2"/>
      <c r="Q68" s="2"/>
      <c r="R68" s="2"/>
      <c r="S68" s="2"/>
      <c r="T68" s="2"/>
    </row>
    <row r="69" spans="1:20" s="1" customFormat="1" hidden="1">
      <c r="A69" s="10"/>
      <c r="B69" s="2"/>
      <c r="C69" s="2"/>
      <c r="D69" s="2"/>
      <c r="E69" s="2"/>
      <c r="F69" s="2"/>
      <c r="G69" s="2"/>
      <c r="H69" s="2"/>
      <c r="O69" s="2"/>
      <c r="P69" s="2"/>
      <c r="Q69" s="2"/>
      <c r="R69" s="2"/>
      <c r="S69" s="2"/>
      <c r="T69" s="2"/>
    </row>
    <row r="70" spans="1:20" s="1" customFormat="1" hidden="1">
      <c r="A70" s="10"/>
      <c r="B70" s="2"/>
      <c r="C70" s="2"/>
      <c r="D70" s="2"/>
      <c r="E70" s="2"/>
      <c r="F70" s="2"/>
      <c r="G70" s="2"/>
      <c r="H70" s="2"/>
      <c r="O70" s="2"/>
      <c r="P70" s="2"/>
      <c r="Q70" s="2"/>
      <c r="R70" s="2"/>
      <c r="S70" s="2"/>
      <c r="T70" s="2"/>
    </row>
    <row r="71" spans="1:20" s="1" customFormat="1" hidden="1">
      <c r="A71" s="10"/>
      <c r="B71" s="2"/>
      <c r="C71" s="2"/>
      <c r="D71" s="2"/>
      <c r="E71" s="2"/>
      <c r="F71" s="2"/>
      <c r="G71" s="2"/>
      <c r="H71" s="2"/>
      <c r="O71" s="2"/>
      <c r="P71" s="2"/>
      <c r="Q71" s="2"/>
      <c r="R71" s="2"/>
      <c r="S71" s="2"/>
      <c r="T71" s="2"/>
    </row>
    <row r="72" spans="1:20" s="1" customFormat="1" hidden="1">
      <c r="A72" s="10"/>
      <c r="B72" s="2"/>
      <c r="C72" s="2"/>
      <c r="D72" s="2"/>
      <c r="E72" s="2"/>
      <c r="F72" s="2"/>
      <c r="G72" s="2"/>
      <c r="H72" s="2"/>
      <c r="O72" s="2"/>
      <c r="P72" s="2"/>
      <c r="Q72" s="2"/>
      <c r="R72" s="2"/>
      <c r="S72" s="2"/>
      <c r="T72" s="2"/>
    </row>
    <row r="73" spans="1:20" s="1" customFormat="1" hidden="1">
      <c r="A73" s="10"/>
      <c r="B73" s="2"/>
      <c r="C73" s="2"/>
      <c r="D73" s="2"/>
      <c r="E73" s="2"/>
      <c r="F73" s="2"/>
      <c r="G73" s="2"/>
      <c r="H73" s="2"/>
      <c r="O73" s="2"/>
      <c r="P73" s="2"/>
      <c r="Q73" s="2"/>
      <c r="R73" s="2"/>
      <c r="S73" s="2"/>
      <c r="T73" s="2"/>
    </row>
    <row r="74" spans="1:20" s="1" customFormat="1" hidden="1">
      <c r="A74" s="10"/>
      <c r="B74" s="2"/>
      <c r="C74" s="2"/>
      <c r="D74" s="2"/>
      <c r="E74" s="2"/>
      <c r="F74" s="2"/>
      <c r="G74" s="2"/>
      <c r="H74" s="2"/>
      <c r="O74" s="2"/>
      <c r="P74" s="2"/>
      <c r="Q74" s="2"/>
      <c r="R74" s="2"/>
      <c r="S74" s="2"/>
      <c r="T74" s="2"/>
    </row>
    <row r="75" spans="1:20" s="1" customFormat="1" hidden="1">
      <c r="A75" s="10"/>
      <c r="B75" s="2"/>
      <c r="C75" s="2"/>
      <c r="D75" s="2"/>
      <c r="E75" s="2"/>
      <c r="F75" s="2"/>
      <c r="G75" s="2"/>
      <c r="H75" s="2"/>
      <c r="O75" s="2"/>
      <c r="P75" s="2"/>
      <c r="Q75" s="2"/>
      <c r="R75" s="2"/>
      <c r="S75" s="2"/>
      <c r="T75" s="2"/>
    </row>
    <row r="76" spans="1:20" s="1" customFormat="1" hidden="1">
      <c r="A76" s="10"/>
      <c r="B76" s="2"/>
      <c r="C76" s="2"/>
      <c r="D76" s="2"/>
      <c r="E76" s="2"/>
      <c r="F76" s="2"/>
      <c r="G76" s="2"/>
      <c r="H76" s="2"/>
      <c r="O76" s="2"/>
      <c r="P76" s="2"/>
      <c r="Q76" s="2"/>
      <c r="R76" s="2"/>
      <c r="S76" s="2"/>
      <c r="T76" s="2"/>
    </row>
    <row r="77" spans="1:20" s="1" customFormat="1" hidden="1">
      <c r="A77" s="10"/>
      <c r="B77" s="2"/>
      <c r="C77" s="2"/>
      <c r="D77" s="2"/>
      <c r="E77" s="2"/>
      <c r="F77" s="2"/>
      <c r="G77" s="2"/>
      <c r="H77" s="2"/>
      <c r="O77" s="2"/>
      <c r="P77" s="2"/>
      <c r="Q77" s="2"/>
      <c r="R77" s="2"/>
      <c r="S77" s="2"/>
      <c r="T77" s="2"/>
    </row>
    <row r="78" spans="1:20" s="1" customFormat="1" hidden="1">
      <c r="A78" s="10"/>
      <c r="B78" s="2"/>
      <c r="C78" s="2"/>
      <c r="D78" s="2"/>
      <c r="E78" s="2"/>
      <c r="F78" s="2"/>
      <c r="G78" s="2"/>
      <c r="H78" s="2"/>
      <c r="O78" s="2"/>
      <c r="P78" s="2"/>
      <c r="Q78" s="2"/>
      <c r="R78" s="2"/>
      <c r="S78" s="2"/>
      <c r="T78" s="2"/>
    </row>
    <row r="79" spans="1:20" s="1" customFormat="1" hidden="1">
      <c r="A79" s="10"/>
      <c r="B79" s="2"/>
      <c r="C79" s="2"/>
      <c r="D79" s="2"/>
      <c r="E79" s="2"/>
      <c r="F79" s="2"/>
      <c r="G79" s="2"/>
      <c r="H79" s="2"/>
      <c r="O79" s="2"/>
      <c r="P79" s="2"/>
      <c r="Q79" s="2"/>
      <c r="R79" s="2"/>
      <c r="S79" s="2"/>
      <c r="T79" s="2"/>
    </row>
    <row r="80" spans="1:20" s="1" customFormat="1" hidden="1">
      <c r="A80" s="10"/>
      <c r="B80" s="2"/>
      <c r="C80" s="2"/>
      <c r="D80" s="2"/>
      <c r="E80" s="2"/>
      <c r="F80" s="2"/>
      <c r="G80" s="2"/>
      <c r="H80" s="2"/>
      <c r="O80" s="2"/>
      <c r="P80" s="2"/>
      <c r="Q80" s="2"/>
      <c r="R80" s="2"/>
      <c r="S80" s="2"/>
      <c r="T80" s="2"/>
    </row>
    <row r="81" spans="1:20" s="1" customFormat="1" hidden="1">
      <c r="A81" s="10"/>
      <c r="B81" s="2"/>
      <c r="C81" s="2"/>
      <c r="D81" s="2"/>
      <c r="E81" s="2"/>
      <c r="F81" s="2"/>
      <c r="G81" s="2"/>
      <c r="H81" s="2"/>
      <c r="O81" s="2"/>
      <c r="P81" s="2"/>
      <c r="Q81" s="2"/>
      <c r="R81" s="2"/>
      <c r="S81" s="2"/>
      <c r="T81" s="2"/>
    </row>
    <row r="82" spans="1:20" s="1" customFormat="1" hidden="1">
      <c r="A82" s="10"/>
      <c r="B82" s="2"/>
      <c r="C82" s="2"/>
      <c r="D82" s="2"/>
      <c r="E82" s="2"/>
      <c r="F82" s="2"/>
      <c r="G82" s="2"/>
      <c r="H82" s="2"/>
      <c r="O82" s="2"/>
      <c r="P82" s="2"/>
      <c r="Q82" s="2"/>
      <c r="R82" s="2"/>
      <c r="S82" s="2"/>
      <c r="T82" s="2"/>
    </row>
    <row r="83" spans="1:20" s="1" customFormat="1" hidden="1">
      <c r="A83" s="10"/>
      <c r="B83" s="2"/>
      <c r="C83" s="2"/>
      <c r="D83" s="2"/>
      <c r="E83" s="2"/>
      <c r="F83" s="2"/>
      <c r="G83" s="2"/>
      <c r="H83" s="2"/>
      <c r="O83" s="2"/>
      <c r="P83" s="2"/>
      <c r="Q83" s="2"/>
      <c r="R83" s="2"/>
      <c r="S83" s="2"/>
      <c r="T83" s="2"/>
    </row>
    <row r="84" spans="1:20" s="1" customFormat="1" hidden="1">
      <c r="A84" s="10"/>
      <c r="B84" s="2"/>
      <c r="C84" s="2"/>
      <c r="D84" s="2"/>
      <c r="E84" s="2"/>
      <c r="F84" s="2"/>
      <c r="G84" s="2"/>
      <c r="H84" s="2"/>
      <c r="O84" s="2"/>
      <c r="P84" s="2"/>
      <c r="Q84" s="2"/>
      <c r="R84" s="2"/>
      <c r="S84" s="2"/>
      <c r="T84" s="2"/>
    </row>
    <row r="85" spans="1:20" s="1" customFormat="1" hidden="1">
      <c r="A85" s="10"/>
      <c r="B85" s="2"/>
      <c r="C85" s="2"/>
      <c r="D85" s="2"/>
      <c r="E85" s="2"/>
      <c r="F85" s="2"/>
      <c r="G85" s="2"/>
      <c r="H85" s="2"/>
      <c r="O85" s="2"/>
      <c r="P85" s="2"/>
      <c r="Q85" s="2"/>
      <c r="R85" s="2"/>
      <c r="S85" s="2"/>
      <c r="T85" s="2"/>
    </row>
    <row r="86" spans="1:20" s="1" customFormat="1" hidden="1">
      <c r="A86" s="10"/>
      <c r="B86" s="2"/>
      <c r="C86" s="2"/>
      <c r="D86" s="2"/>
      <c r="E86" s="2"/>
      <c r="F86" s="2"/>
      <c r="G86" s="2"/>
      <c r="H86" s="2"/>
      <c r="O86" s="2"/>
      <c r="P86" s="2"/>
      <c r="Q86" s="2"/>
      <c r="R86" s="2"/>
      <c r="S86" s="2"/>
      <c r="T86" s="2"/>
    </row>
    <row r="87" spans="1:20" s="1" customFormat="1" hidden="1">
      <c r="A87" s="10"/>
      <c r="B87" s="2"/>
      <c r="C87" s="2"/>
      <c r="D87" s="2"/>
      <c r="E87" s="2"/>
      <c r="F87" s="2"/>
      <c r="G87" s="2"/>
      <c r="H87" s="2"/>
      <c r="O87" s="2"/>
      <c r="P87" s="2"/>
      <c r="Q87" s="2"/>
      <c r="R87" s="2"/>
      <c r="S87" s="2"/>
      <c r="T87" s="2"/>
    </row>
    <row r="88" spans="1:20" s="1" customFormat="1" hidden="1">
      <c r="A88" s="10"/>
      <c r="B88" s="2"/>
      <c r="C88" s="2"/>
      <c r="D88" s="2"/>
      <c r="E88" s="2"/>
      <c r="F88" s="2"/>
      <c r="G88" s="2"/>
      <c r="H88" s="2"/>
      <c r="O88" s="2"/>
      <c r="P88" s="2"/>
      <c r="Q88" s="2"/>
      <c r="R88" s="2"/>
      <c r="S88" s="2"/>
      <c r="T88" s="2"/>
    </row>
    <row r="89" spans="1:20" s="1" customFormat="1" hidden="1">
      <c r="A89" s="10"/>
      <c r="B89" s="2"/>
      <c r="C89" s="2"/>
      <c r="D89" s="2"/>
      <c r="E89" s="2"/>
      <c r="F89" s="2"/>
      <c r="G89" s="2"/>
      <c r="H89" s="2"/>
      <c r="O89" s="2"/>
      <c r="P89" s="2"/>
      <c r="Q89" s="2"/>
      <c r="R89" s="2"/>
      <c r="S89" s="2"/>
      <c r="T89" s="2"/>
    </row>
    <row r="90" spans="1:20" s="1" customFormat="1" hidden="1">
      <c r="A90" s="10"/>
      <c r="B90" s="2"/>
      <c r="C90" s="2"/>
      <c r="D90" s="2"/>
      <c r="E90" s="2"/>
      <c r="F90" s="2"/>
      <c r="G90" s="2"/>
      <c r="H90" s="2"/>
      <c r="O90" s="2"/>
      <c r="P90" s="2"/>
      <c r="Q90" s="2"/>
      <c r="R90" s="2"/>
      <c r="S90" s="2"/>
      <c r="T90" s="2"/>
    </row>
    <row r="91" spans="1:20" s="1" customFormat="1" hidden="1">
      <c r="A91" s="10"/>
      <c r="B91" s="2"/>
      <c r="C91" s="2"/>
      <c r="D91" s="2"/>
      <c r="E91" s="2"/>
      <c r="F91" s="2"/>
      <c r="G91" s="2"/>
      <c r="H91" s="2"/>
      <c r="O91" s="2"/>
      <c r="P91" s="2"/>
      <c r="Q91" s="2"/>
      <c r="R91" s="2"/>
      <c r="S91" s="2"/>
      <c r="T91" s="2"/>
    </row>
    <row r="92" spans="1:20" s="1" customFormat="1" hidden="1">
      <c r="A92" s="10"/>
      <c r="B92" s="2"/>
      <c r="C92" s="2"/>
      <c r="D92" s="2"/>
      <c r="E92" s="2"/>
      <c r="F92" s="2"/>
      <c r="G92" s="2"/>
      <c r="H92" s="2"/>
      <c r="O92" s="2"/>
      <c r="P92" s="2"/>
      <c r="Q92" s="2"/>
      <c r="R92" s="2"/>
      <c r="S92" s="2"/>
      <c r="T92" s="2"/>
    </row>
    <row r="93" spans="1:20" s="1" customFormat="1" hidden="1">
      <c r="A93" s="10"/>
      <c r="B93" s="2"/>
      <c r="C93" s="2"/>
      <c r="D93" s="2"/>
      <c r="E93" s="2"/>
      <c r="F93" s="2"/>
      <c r="G93" s="2"/>
      <c r="H93" s="2"/>
      <c r="O93" s="2"/>
      <c r="P93" s="2"/>
      <c r="Q93" s="2"/>
      <c r="R93" s="2"/>
      <c r="S93" s="2"/>
      <c r="T93" s="2"/>
    </row>
    <row r="94" spans="1:20" s="1" customFormat="1" hidden="1">
      <c r="A94" s="10"/>
      <c r="B94" s="2"/>
      <c r="C94" s="2"/>
      <c r="D94" s="2"/>
      <c r="E94" s="2"/>
      <c r="F94" s="2"/>
      <c r="G94" s="2"/>
      <c r="H94" s="2"/>
      <c r="O94" s="2"/>
      <c r="P94" s="2"/>
      <c r="Q94" s="2"/>
      <c r="R94" s="2"/>
      <c r="S94" s="2"/>
      <c r="T94" s="2"/>
    </row>
    <row r="95" spans="1:20" s="1" customFormat="1" hidden="1">
      <c r="A95" s="10"/>
      <c r="B95" s="2"/>
      <c r="C95" s="2"/>
      <c r="D95" s="2"/>
      <c r="E95" s="2"/>
      <c r="F95" s="2"/>
      <c r="G95" s="2"/>
      <c r="H95" s="2"/>
      <c r="O95" s="2"/>
      <c r="P95" s="2"/>
      <c r="Q95" s="2"/>
      <c r="R95" s="2"/>
      <c r="S95" s="2"/>
      <c r="T95" s="2"/>
    </row>
    <row r="96" spans="1:20" s="1" customFormat="1" hidden="1">
      <c r="A96" s="10"/>
      <c r="B96" s="2"/>
      <c r="C96" s="2"/>
      <c r="D96" s="2"/>
      <c r="E96" s="2"/>
      <c r="F96" s="2"/>
      <c r="G96" s="2"/>
      <c r="H96" s="2"/>
      <c r="O96" s="2"/>
      <c r="P96" s="2"/>
      <c r="Q96" s="2"/>
      <c r="R96" s="2"/>
      <c r="S96" s="2"/>
      <c r="T96" s="2"/>
    </row>
    <row r="97" spans="1:20" s="1" customFormat="1" hidden="1">
      <c r="A97" s="10"/>
      <c r="B97" s="2"/>
      <c r="C97" s="2"/>
      <c r="D97" s="2"/>
      <c r="E97" s="2"/>
      <c r="F97" s="2"/>
      <c r="G97" s="2"/>
      <c r="H97" s="2"/>
      <c r="O97" s="2"/>
      <c r="P97" s="2"/>
      <c r="Q97" s="2"/>
      <c r="R97" s="2"/>
      <c r="S97" s="2"/>
      <c r="T97" s="2"/>
    </row>
    <row r="98" spans="1:20" s="1" customFormat="1" hidden="1">
      <c r="A98" s="10"/>
      <c r="B98" s="2"/>
      <c r="C98" s="2"/>
      <c r="D98" s="2"/>
      <c r="E98" s="2"/>
      <c r="F98" s="2"/>
      <c r="G98" s="2"/>
      <c r="H98" s="2"/>
      <c r="O98" s="2"/>
      <c r="P98" s="2"/>
      <c r="Q98" s="2"/>
      <c r="R98" s="2"/>
      <c r="S98" s="2"/>
      <c r="T98" s="2"/>
    </row>
    <row r="99" spans="1:20" s="1" customFormat="1" hidden="1">
      <c r="A99" s="10"/>
      <c r="B99" s="2"/>
      <c r="C99" s="2"/>
      <c r="D99" s="2"/>
      <c r="E99" s="2"/>
      <c r="F99" s="2"/>
      <c r="G99" s="2"/>
      <c r="H99" s="2"/>
      <c r="O99" s="2"/>
      <c r="P99" s="2"/>
      <c r="Q99" s="2"/>
      <c r="R99" s="2"/>
      <c r="S99" s="2"/>
      <c r="T99" s="2"/>
    </row>
    <row r="100" spans="1:20" s="1" customFormat="1" hidden="1">
      <c r="A100" s="10"/>
      <c r="B100" s="2"/>
      <c r="C100" s="2"/>
      <c r="D100" s="2"/>
      <c r="E100" s="2"/>
      <c r="F100" s="2"/>
      <c r="G100" s="2"/>
      <c r="H100" s="2"/>
      <c r="O100" s="2"/>
      <c r="P100" s="2"/>
      <c r="Q100" s="2"/>
      <c r="R100" s="2"/>
      <c r="S100" s="2"/>
      <c r="T100" s="2"/>
    </row>
    <row r="101" spans="1:20" s="1" customFormat="1" hidden="1">
      <c r="A101" s="10"/>
      <c r="B101" s="2"/>
      <c r="C101" s="2"/>
      <c r="D101" s="2"/>
      <c r="E101" s="2"/>
      <c r="F101" s="2"/>
      <c r="G101" s="2"/>
      <c r="H101" s="2"/>
      <c r="O101" s="2"/>
      <c r="P101" s="2"/>
      <c r="Q101" s="2"/>
      <c r="R101" s="2"/>
      <c r="S101" s="2"/>
      <c r="T101" s="2"/>
    </row>
    <row r="102" spans="1:20" s="1" customFormat="1" hidden="1">
      <c r="A102" s="10"/>
      <c r="B102" s="2"/>
      <c r="C102" s="2"/>
      <c r="D102" s="2"/>
      <c r="E102" s="2"/>
      <c r="F102" s="2"/>
      <c r="G102" s="2"/>
      <c r="H102" s="2"/>
      <c r="O102" s="2"/>
      <c r="P102" s="2"/>
      <c r="Q102" s="2"/>
      <c r="R102" s="2"/>
      <c r="S102" s="2"/>
      <c r="T102" s="2"/>
    </row>
    <row r="103" spans="1:20" s="1" customFormat="1" hidden="1">
      <c r="A103" s="10"/>
      <c r="B103" s="2"/>
      <c r="C103" s="2"/>
      <c r="D103" s="2"/>
      <c r="E103" s="2"/>
      <c r="F103" s="2"/>
      <c r="G103" s="2"/>
      <c r="H103" s="2"/>
      <c r="O103" s="2"/>
      <c r="P103" s="2"/>
      <c r="Q103" s="2"/>
      <c r="R103" s="2"/>
      <c r="S103" s="2"/>
      <c r="T103" s="2"/>
    </row>
    <row r="104" spans="1:20" s="1" customFormat="1" hidden="1">
      <c r="A104" s="10"/>
      <c r="B104" s="2"/>
      <c r="C104" s="2"/>
      <c r="D104" s="2"/>
      <c r="E104" s="2"/>
      <c r="F104" s="2"/>
      <c r="G104" s="2"/>
      <c r="H104" s="2"/>
      <c r="O104" s="2"/>
      <c r="P104" s="2"/>
      <c r="Q104" s="2"/>
      <c r="R104" s="2"/>
      <c r="S104" s="2"/>
      <c r="T104" s="2"/>
    </row>
    <row r="105" spans="1:20" s="1" customFormat="1" hidden="1">
      <c r="A105" s="10"/>
      <c r="B105" s="2"/>
      <c r="C105" s="2"/>
      <c r="D105" s="2"/>
      <c r="E105" s="2"/>
      <c r="F105" s="2"/>
      <c r="G105" s="2"/>
      <c r="H105" s="2"/>
      <c r="O105" s="2"/>
      <c r="P105" s="2"/>
      <c r="Q105" s="2"/>
      <c r="R105" s="2"/>
      <c r="S105" s="2"/>
      <c r="T105" s="2"/>
    </row>
    <row r="106" spans="1:20" s="1" customFormat="1" hidden="1">
      <c r="A106" s="10"/>
      <c r="B106" s="2"/>
      <c r="C106" s="2"/>
      <c r="D106" s="2"/>
      <c r="E106" s="2"/>
      <c r="F106" s="2"/>
      <c r="G106" s="2"/>
      <c r="H106" s="2"/>
      <c r="O106" s="2"/>
      <c r="P106" s="2"/>
      <c r="Q106" s="2"/>
      <c r="R106" s="2"/>
      <c r="S106" s="2"/>
      <c r="T106" s="2"/>
    </row>
    <row r="107" spans="1:20" s="1" customFormat="1" hidden="1">
      <c r="A107" s="10"/>
      <c r="B107" s="2"/>
      <c r="C107" s="2"/>
      <c r="D107" s="2"/>
      <c r="E107" s="2"/>
      <c r="F107" s="2"/>
      <c r="G107" s="2"/>
      <c r="H107" s="2"/>
      <c r="O107" s="2"/>
      <c r="P107" s="2"/>
      <c r="Q107" s="2"/>
      <c r="R107" s="2"/>
      <c r="S107" s="2"/>
      <c r="T107" s="2"/>
    </row>
    <row r="108" spans="1:20" s="1" customFormat="1" hidden="1">
      <c r="A108" s="10"/>
      <c r="B108" s="2"/>
      <c r="C108" s="2"/>
      <c r="D108" s="2"/>
      <c r="E108" s="2"/>
      <c r="F108" s="2"/>
      <c r="G108" s="2"/>
      <c r="H108" s="2"/>
      <c r="O108" s="2"/>
      <c r="P108" s="2"/>
      <c r="Q108" s="2"/>
      <c r="R108" s="2"/>
      <c r="S108" s="2"/>
      <c r="T108" s="2"/>
    </row>
    <row r="109" spans="1:20" s="1" customFormat="1" hidden="1">
      <c r="A109" s="10"/>
      <c r="B109" s="2"/>
      <c r="C109" s="2"/>
      <c r="D109" s="2"/>
      <c r="E109" s="2"/>
      <c r="F109" s="2"/>
      <c r="G109" s="2"/>
      <c r="H109" s="2"/>
      <c r="O109" s="2"/>
      <c r="P109" s="2"/>
      <c r="Q109" s="2"/>
      <c r="R109" s="2"/>
      <c r="S109" s="2"/>
      <c r="T109" s="2"/>
    </row>
    <row r="110" spans="1:20" s="1" customFormat="1" hidden="1">
      <c r="A110" s="10"/>
      <c r="B110" s="2"/>
      <c r="C110" s="2"/>
      <c r="D110" s="2"/>
      <c r="E110" s="2"/>
      <c r="F110" s="2"/>
      <c r="G110" s="2"/>
      <c r="H110" s="2"/>
      <c r="O110" s="2"/>
      <c r="P110" s="2"/>
      <c r="Q110" s="2"/>
      <c r="R110" s="2"/>
      <c r="S110" s="2"/>
      <c r="T110" s="2"/>
    </row>
    <row r="111" spans="1:20" s="1" customFormat="1" hidden="1">
      <c r="A111" s="10"/>
      <c r="B111" s="2"/>
      <c r="C111" s="2"/>
      <c r="D111" s="2"/>
      <c r="E111" s="2"/>
      <c r="F111" s="2"/>
      <c r="G111" s="2"/>
      <c r="H111" s="2"/>
      <c r="O111" s="2"/>
      <c r="P111" s="2"/>
      <c r="Q111" s="2"/>
      <c r="R111" s="2"/>
      <c r="S111" s="2"/>
      <c r="T111" s="2"/>
    </row>
    <row r="112" spans="1:20" s="1" customFormat="1" hidden="1">
      <c r="A112" s="10"/>
      <c r="B112" s="2"/>
      <c r="C112" s="7"/>
      <c r="D112" s="7"/>
      <c r="O112" s="2"/>
      <c r="P112" s="2"/>
      <c r="Q112" s="2"/>
      <c r="R112" s="2"/>
      <c r="S112" s="2"/>
      <c r="T112" s="2"/>
    </row>
    <row r="113" spans="1:20" s="1" customFormat="1" hidden="1">
      <c r="A113" s="10"/>
      <c r="B113" s="2"/>
      <c r="C113" s="7"/>
      <c r="D113" s="7"/>
      <c r="O113" s="2"/>
      <c r="P113" s="2"/>
      <c r="Q113" s="2"/>
      <c r="R113" s="2"/>
      <c r="S113" s="2"/>
      <c r="T113" s="2"/>
    </row>
    <row r="114" spans="1:20" s="1" customFormat="1" hidden="1">
      <c r="A114" s="10"/>
      <c r="B114" s="2"/>
      <c r="C114" s="7"/>
      <c r="D114" s="7"/>
      <c r="O114" s="2"/>
      <c r="P114" s="2"/>
      <c r="Q114" s="2"/>
      <c r="R114" s="2"/>
      <c r="S114" s="2"/>
      <c r="T114" s="2"/>
    </row>
    <row r="115" spans="1:20" s="1" customFormat="1" hidden="1">
      <c r="A115" s="10"/>
      <c r="B115" s="2"/>
      <c r="C115" s="7"/>
      <c r="D115" s="7"/>
      <c r="O115" s="2"/>
      <c r="P115" s="2"/>
      <c r="Q115" s="2"/>
      <c r="R115" s="2"/>
      <c r="S115" s="2"/>
      <c r="T115" s="2"/>
    </row>
    <row r="116" spans="1:20" s="1" customFormat="1" hidden="1">
      <c r="A116" s="10"/>
      <c r="B116" s="2"/>
      <c r="C116" s="7"/>
      <c r="D116" s="7"/>
      <c r="O116" s="2"/>
      <c r="P116" s="2"/>
      <c r="Q116" s="2"/>
      <c r="R116" s="2"/>
      <c r="S116" s="2"/>
      <c r="T116" s="2"/>
    </row>
    <row r="117" spans="1:20" s="1" customFormat="1" hidden="1">
      <c r="A117" s="10"/>
      <c r="B117" s="2"/>
      <c r="C117" s="7"/>
      <c r="D117" s="7"/>
      <c r="O117" s="2"/>
      <c r="P117" s="2"/>
      <c r="Q117" s="2"/>
      <c r="R117" s="2"/>
      <c r="S117" s="2"/>
      <c r="T117" s="2"/>
    </row>
    <row r="118" spans="1:20" s="1" customFormat="1" hidden="1">
      <c r="A118" s="10"/>
      <c r="B118" s="2"/>
      <c r="C118" s="7"/>
      <c r="D118" s="7"/>
      <c r="O118" s="2"/>
      <c r="P118" s="2"/>
      <c r="Q118" s="2"/>
      <c r="R118" s="2"/>
      <c r="S118" s="2"/>
      <c r="T118" s="2"/>
    </row>
    <row r="119" spans="1:20" s="1" customFormat="1" hidden="1">
      <c r="A119" s="10"/>
      <c r="B119" s="2"/>
      <c r="C119" s="7"/>
      <c r="D119" s="7"/>
      <c r="O119" s="2"/>
      <c r="P119" s="2"/>
      <c r="Q119" s="2"/>
      <c r="R119" s="2"/>
      <c r="S119" s="2"/>
      <c r="T119" s="2"/>
    </row>
    <row r="120" spans="1:20" s="1" customFormat="1" hidden="1">
      <c r="A120" s="10"/>
      <c r="B120" s="2"/>
      <c r="C120" s="7"/>
      <c r="D120" s="7"/>
      <c r="O120" s="2"/>
      <c r="P120" s="2"/>
      <c r="Q120" s="2"/>
      <c r="R120" s="2"/>
      <c r="S120" s="2"/>
      <c r="T120" s="2"/>
    </row>
    <row r="121" spans="1:20" s="1" customFormat="1" hidden="1">
      <c r="A121" s="10"/>
      <c r="B121" s="2"/>
      <c r="C121" s="7"/>
      <c r="D121" s="7"/>
      <c r="O121" s="2"/>
      <c r="P121" s="2"/>
      <c r="Q121" s="2"/>
      <c r="R121" s="2"/>
      <c r="S121" s="2"/>
      <c r="T121" s="2"/>
    </row>
    <row r="122" spans="1:20" s="1" customFormat="1" hidden="1">
      <c r="A122" s="10"/>
      <c r="B122" s="2"/>
      <c r="C122" s="7"/>
      <c r="D122" s="7"/>
      <c r="O122" s="2"/>
      <c r="P122" s="2"/>
      <c r="Q122" s="2"/>
      <c r="R122" s="2"/>
      <c r="S122" s="2"/>
      <c r="T122" s="2"/>
    </row>
    <row r="123" spans="1:20" s="1" customFormat="1" hidden="1">
      <c r="A123" s="10"/>
      <c r="B123" s="2"/>
      <c r="C123" s="7"/>
      <c r="D123" s="7"/>
      <c r="O123" s="2"/>
      <c r="P123" s="2"/>
      <c r="Q123" s="2"/>
      <c r="R123" s="2"/>
      <c r="S123" s="2"/>
      <c r="T123" s="2"/>
    </row>
    <row r="124" spans="1:20" s="1" customFormat="1" hidden="1">
      <c r="A124" s="10"/>
      <c r="B124" s="2"/>
      <c r="C124" s="7"/>
      <c r="D124" s="7"/>
      <c r="O124" s="2"/>
      <c r="P124" s="2"/>
      <c r="Q124" s="2"/>
      <c r="R124" s="2"/>
      <c r="S124" s="2"/>
      <c r="T124" s="2"/>
    </row>
    <row r="125" spans="1:20" s="1" customFormat="1" hidden="1">
      <c r="A125" s="10"/>
      <c r="B125" s="2"/>
      <c r="C125" s="7"/>
      <c r="D125" s="7"/>
      <c r="O125" s="2"/>
      <c r="P125" s="2"/>
      <c r="Q125" s="2"/>
      <c r="R125" s="2"/>
      <c r="S125" s="2"/>
      <c r="T125" s="2"/>
    </row>
    <row r="126" spans="1:20" s="1" customFormat="1" hidden="1">
      <c r="A126" s="10"/>
      <c r="B126" s="2"/>
      <c r="C126" s="7"/>
      <c r="D126" s="7"/>
      <c r="O126" s="2"/>
      <c r="P126" s="2"/>
      <c r="Q126" s="2"/>
      <c r="R126" s="2"/>
      <c r="S126" s="2"/>
      <c r="T126" s="2"/>
    </row>
    <row r="127" spans="1:20" s="1" customFormat="1" hidden="1">
      <c r="A127" s="10"/>
      <c r="B127" s="2"/>
      <c r="C127" s="7"/>
      <c r="D127" s="7"/>
      <c r="O127" s="2"/>
      <c r="P127" s="2"/>
      <c r="Q127" s="2"/>
      <c r="R127" s="2"/>
      <c r="S127" s="2"/>
      <c r="T127" s="2"/>
    </row>
    <row r="128" spans="1:20" s="1" customFormat="1" hidden="1">
      <c r="A128" s="10"/>
      <c r="B128" s="2"/>
      <c r="C128" s="7"/>
      <c r="D128" s="7"/>
      <c r="O128" s="2"/>
      <c r="P128" s="2"/>
      <c r="Q128" s="2"/>
      <c r="R128" s="2"/>
      <c r="S128" s="2"/>
      <c r="T128" s="2"/>
    </row>
    <row r="129" spans="1:20" s="1" customFormat="1" hidden="1">
      <c r="A129" s="10"/>
      <c r="B129" s="2"/>
      <c r="C129" s="7"/>
      <c r="D129" s="7"/>
      <c r="O129" s="2"/>
      <c r="P129" s="2"/>
      <c r="Q129" s="2"/>
      <c r="R129" s="2"/>
      <c r="S129" s="2"/>
      <c r="T129" s="2"/>
    </row>
    <row r="130" spans="1:20" s="1" customFormat="1" hidden="1">
      <c r="A130" s="10"/>
      <c r="B130" s="2"/>
      <c r="C130" s="7"/>
      <c r="D130" s="7"/>
      <c r="O130" s="2"/>
      <c r="P130" s="2"/>
      <c r="Q130" s="2"/>
      <c r="R130" s="2"/>
      <c r="S130" s="2"/>
      <c r="T130" s="2"/>
    </row>
    <row r="131" spans="1:20" s="1" customFormat="1" hidden="1">
      <c r="A131" s="10"/>
      <c r="B131" s="2"/>
      <c r="C131" s="7"/>
      <c r="D131" s="7"/>
      <c r="O131" s="2"/>
      <c r="P131" s="2"/>
      <c r="Q131" s="2"/>
      <c r="R131" s="2"/>
      <c r="S131" s="2"/>
      <c r="T131" s="2"/>
    </row>
    <row r="132" spans="1:20" s="1" customFormat="1" hidden="1">
      <c r="A132" s="10"/>
      <c r="B132" s="2"/>
      <c r="C132" s="7"/>
      <c r="D132" s="7"/>
      <c r="O132" s="2"/>
      <c r="P132" s="2"/>
      <c r="Q132" s="2"/>
      <c r="R132" s="2"/>
      <c r="S132" s="2"/>
      <c r="T132" s="2"/>
    </row>
    <row r="133" spans="1:20" s="1" customFormat="1" hidden="1">
      <c r="A133" s="10"/>
      <c r="B133" s="2"/>
      <c r="C133" s="7"/>
      <c r="D133" s="7"/>
      <c r="O133" s="2"/>
      <c r="P133" s="2"/>
      <c r="Q133" s="2"/>
      <c r="R133" s="2"/>
      <c r="S133" s="2"/>
      <c r="T133" s="2"/>
    </row>
    <row r="134" spans="1:20" s="1" customFormat="1" hidden="1">
      <c r="A134" s="10"/>
      <c r="B134" s="2"/>
      <c r="C134" s="7"/>
      <c r="D134" s="7"/>
      <c r="O134" s="2"/>
      <c r="P134" s="2"/>
      <c r="Q134" s="2"/>
      <c r="R134" s="2"/>
      <c r="S134" s="2"/>
      <c r="T134" s="2"/>
    </row>
    <row r="135" spans="1:20" s="1" customFormat="1" hidden="1">
      <c r="A135" s="10"/>
      <c r="B135" s="2"/>
      <c r="C135" s="7"/>
      <c r="D135" s="7"/>
      <c r="O135" s="2"/>
      <c r="P135" s="2"/>
      <c r="Q135" s="2"/>
      <c r="R135" s="2"/>
      <c r="S135" s="2"/>
      <c r="T135" s="2"/>
    </row>
    <row r="136" spans="1:20" s="1" customFormat="1" hidden="1">
      <c r="A136" s="10"/>
      <c r="B136" s="2"/>
      <c r="C136" s="7"/>
      <c r="D136" s="7"/>
      <c r="O136" s="2"/>
      <c r="P136" s="2"/>
      <c r="Q136" s="2"/>
      <c r="R136" s="2"/>
      <c r="S136" s="2"/>
      <c r="T136" s="2"/>
    </row>
    <row r="137" spans="1:20" s="1" customFormat="1" hidden="1">
      <c r="A137" s="10"/>
      <c r="B137" s="2"/>
      <c r="C137" s="7"/>
      <c r="D137" s="7"/>
      <c r="O137" s="2"/>
      <c r="P137" s="2"/>
      <c r="Q137" s="2"/>
      <c r="R137" s="2"/>
      <c r="S137" s="2"/>
      <c r="T137" s="2"/>
    </row>
    <row r="138" spans="1:20" s="1" customFormat="1" hidden="1">
      <c r="A138" s="10"/>
      <c r="B138" s="2"/>
      <c r="C138" s="7"/>
      <c r="D138" s="7"/>
      <c r="O138" s="2"/>
      <c r="P138" s="2"/>
      <c r="Q138" s="2"/>
      <c r="R138" s="2"/>
      <c r="S138" s="2"/>
      <c r="T138" s="2"/>
    </row>
    <row r="139" spans="1:20" s="1" customFormat="1" hidden="1">
      <c r="A139" s="10"/>
      <c r="B139" s="2"/>
      <c r="C139" s="7"/>
      <c r="D139" s="7"/>
      <c r="O139" s="2"/>
      <c r="P139" s="2"/>
      <c r="Q139" s="2"/>
      <c r="R139" s="2"/>
      <c r="S139" s="2"/>
      <c r="T139" s="2"/>
    </row>
    <row r="140" spans="1:20" s="1" customFormat="1" hidden="1">
      <c r="A140" s="10"/>
      <c r="B140" s="2"/>
      <c r="C140" s="7"/>
      <c r="D140" s="7"/>
      <c r="O140" s="2"/>
      <c r="P140" s="2"/>
      <c r="Q140" s="2"/>
      <c r="R140" s="2"/>
      <c r="S140" s="2"/>
      <c r="T140" s="2"/>
    </row>
    <row r="141" spans="1:20" s="1" customFormat="1" hidden="1">
      <c r="A141" s="10"/>
      <c r="B141" s="2"/>
      <c r="C141" s="7"/>
      <c r="D141" s="7"/>
      <c r="O141" s="2"/>
      <c r="P141" s="2"/>
      <c r="Q141" s="2"/>
      <c r="R141" s="2"/>
      <c r="S141" s="2"/>
      <c r="T141" s="2"/>
    </row>
    <row r="142" spans="1:20" s="1" customFormat="1" hidden="1">
      <c r="A142" s="10"/>
      <c r="B142" s="2"/>
      <c r="C142" s="7"/>
      <c r="D142" s="7"/>
      <c r="O142" s="2"/>
      <c r="P142" s="2"/>
      <c r="Q142" s="2"/>
      <c r="R142" s="2"/>
      <c r="S142" s="2"/>
      <c r="T142" s="2"/>
    </row>
    <row r="143" spans="1:20" s="1" customFormat="1" hidden="1">
      <c r="A143" s="10"/>
      <c r="B143" s="2"/>
      <c r="C143" s="7"/>
      <c r="D143" s="7"/>
      <c r="O143" s="2"/>
      <c r="P143" s="2"/>
      <c r="Q143" s="2"/>
      <c r="R143" s="2"/>
      <c r="S143" s="2"/>
      <c r="T143" s="2"/>
    </row>
    <row r="144" spans="1:20" s="1" customFormat="1" hidden="1">
      <c r="A144" s="10"/>
      <c r="B144" s="2"/>
      <c r="C144" s="7"/>
      <c r="D144" s="7"/>
      <c r="O144" s="2"/>
      <c r="P144" s="2"/>
      <c r="Q144" s="2"/>
      <c r="R144" s="2"/>
      <c r="S144" s="2"/>
      <c r="T144" s="2"/>
    </row>
    <row r="145" spans="1:20" s="1" customFormat="1" hidden="1">
      <c r="A145" s="10"/>
      <c r="B145" s="2"/>
      <c r="C145" s="7"/>
      <c r="D145" s="7"/>
      <c r="O145" s="2"/>
      <c r="P145" s="2"/>
      <c r="Q145" s="2"/>
      <c r="R145" s="2"/>
      <c r="S145" s="2"/>
      <c r="T145" s="2"/>
    </row>
    <row r="146" spans="1:20" s="1" customFormat="1" hidden="1">
      <c r="A146" s="10"/>
      <c r="B146" s="2"/>
      <c r="C146" s="7"/>
      <c r="D146" s="7"/>
      <c r="O146" s="2"/>
      <c r="P146" s="2"/>
      <c r="Q146" s="2"/>
      <c r="R146" s="2"/>
      <c r="S146" s="2"/>
      <c r="T146" s="2"/>
    </row>
    <row r="147" spans="1:20" s="1" customFormat="1" hidden="1">
      <c r="A147" s="10"/>
      <c r="B147" s="2"/>
      <c r="C147" s="7"/>
      <c r="D147" s="7"/>
      <c r="O147" s="2"/>
      <c r="P147" s="2"/>
      <c r="Q147" s="2"/>
      <c r="R147" s="2"/>
      <c r="S147" s="2"/>
      <c r="T147" s="2"/>
    </row>
    <row r="148" spans="1:20" s="1" customFormat="1" hidden="1">
      <c r="A148" s="10"/>
      <c r="B148" s="2"/>
      <c r="C148" s="7"/>
      <c r="D148" s="7"/>
      <c r="O148" s="2"/>
      <c r="P148" s="2"/>
      <c r="Q148" s="2"/>
      <c r="R148" s="2"/>
      <c r="S148" s="2"/>
      <c r="T148" s="2"/>
    </row>
    <row r="149" spans="1:20" s="1" customFormat="1" hidden="1">
      <c r="A149" s="10"/>
      <c r="B149" s="2"/>
      <c r="C149" s="7"/>
      <c r="D149" s="7"/>
      <c r="O149" s="2"/>
      <c r="P149" s="2"/>
      <c r="Q149" s="2"/>
      <c r="R149" s="2"/>
      <c r="S149" s="2"/>
      <c r="T149" s="2"/>
    </row>
    <row r="150" spans="1:20" s="1" customFormat="1" hidden="1">
      <c r="A150" s="10"/>
      <c r="B150" s="2"/>
      <c r="C150" s="7"/>
      <c r="D150" s="7"/>
      <c r="O150" s="2"/>
      <c r="P150" s="2"/>
      <c r="Q150" s="2"/>
      <c r="R150" s="2"/>
      <c r="S150" s="2"/>
      <c r="T150" s="2"/>
    </row>
    <row r="151" spans="1:20" s="1" customFormat="1" hidden="1">
      <c r="A151" s="10"/>
      <c r="B151" s="2"/>
      <c r="C151" s="7"/>
      <c r="D151" s="7"/>
      <c r="O151" s="2"/>
      <c r="P151" s="2"/>
      <c r="Q151" s="2"/>
      <c r="R151" s="2"/>
      <c r="S151" s="2"/>
      <c r="T151" s="2"/>
    </row>
    <row r="152" spans="1:20" s="1" customFormat="1" hidden="1">
      <c r="A152" s="10"/>
      <c r="B152" s="2"/>
      <c r="C152" s="7"/>
      <c r="D152" s="7"/>
      <c r="O152" s="2"/>
      <c r="P152" s="2"/>
      <c r="Q152" s="2"/>
      <c r="R152" s="2"/>
      <c r="S152" s="2"/>
      <c r="T152" s="2"/>
    </row>
    <row r="153" spans="1:20" s="1" customFormat="1" hidden="1">
      <c r="A153" s="10"/>
      <c r="B153" s="2"/>
      <c r="C153" s="7"/>
      <c r="D153" s="7"/>
      <c r="O153" s="2"/>
      <c r="P153" s="2"/>
      <c r="Q153" s="2"/>
      <c r="R153" s="2"/>
      <c r="S153" s="2"/>
      <c r="T153" s="2"/>
    </row>
    <row r="154" spans="1:20" s="1" customFormat="1" hidden="1">
      <c r="A154" s="10"/>
      <c r="B154" s="2"/>
      <c r="C154" s="7"/>
      <c r="D154" s="7"/>
      <c r="O154" s="2"/>
      <c r="P154" s="2"/>
      <c r="Q154" s="2"/>
      <c r="R154" s="2"/>
      <c r="S154" s="2"/>
      <c r="T154" s="2"/>
    </row>
    <row r="155" spans="1:20" s="1" customFormat="1" hidden="1">
      <c r="A155" s="10"/>
      <c r="B155" s="2"/>
      <c r="C155" s="7"/>
      <c r="D155" s="7"/>
      <c r="O155" s="2"/>
      <c r="P155" s="2"/>
      <c r="Q155" s="2"/>
      <c r="R155" s="2"/>
      <c r="S155" s="2"/>
      <c r="T155" s="2"/>
    </row>
    <row r="156" spans="1:20" s="1" customFormat="1" hidden="1">
      <c r="A156" s="10"/>
      <c r="B156" s="2"/>
      <c r="C156" s="7"/>
      <c r="D156" s="7"/>
      <c r="O156" s="2"/>
      <c r="P156" s="2"/>
      <c r="Q156" s="2"/>
      <c r="R156" s="2"/>
      <c r="S156" s="2"/>
      <c r="T156" s="2"/>
    </row>
    <row r="157" spans="1:20" s="1" customFormat="1" hidden="1">
      <c r="A157" s="10"/>
      <c r="B157" s="2"/>
      <c r="C157" s="7"/>
      <c r="D157" s="7"/>
      <c r="O157" s="2"/>
      <c r="P157" s="2"/>
      <c r="Q157" s="2"/>
      <c r="R157" s="2"/>
      <c r="S157" s="2"/>
      <c r="T157" s="2"/>
    </row>
    <row r="158" spans="1:20" s="1" customFormat="1" hidden="1">
      <c r="A158" s="10"/>
      <c r="B158" s="2"/>
      <c r="C158" s="7"/>
      <c r="D158" s="7"/>
      <c r="O158" s="2"/>
      <c r="P158" s="2"/>
      <c r="Q158" s="2"/>
      <c r="R158" s="2"/>
      <c r="S158" s="2"/>
      <c r="T158" s="2"/>
    </row>
    <row r="159" spans="1:20" s="1" customFormat="1" hidden="1">
      <c r="A159" s="10"/>
      <c r="B159" s="2"/>
      <c r="C159" s="7"/>
      <c r="D159" s="7"/>
      <c r="O159" s="2"/>
      <c r="P159" s="2"/>
      <c r="Q159" s="2"/>
      <c r="R159" s="2"/>
      <c r="S159" s="2"/>
      <c r="T159" s="2"/>
    </row>
    <row r="160" spans="1:20" s="1" customFormat="1" hidden="1">
      <c r="A160" s="10"/>
      <c r="B160" s="2"/>
      <c r="C160" s="7"/>
      <c r="D160" s="7"/>
      <c r="O160" s="2"/>
      <c r="P160" s="2"/>
      <c r="Q160" s="2"/>
      <c r="R160" s="2"/>
      <c r="S160" s="2"/>
      <c r="T160" s="2"/>
    </row>
    <row r="161" spans="1:20" s="1" customFormat="1" hidden="1">
      <c r="A161" s="10"/>
      <c r="B161" s="2"/>
      <c r="C161" s="7"/>
      <c r="D161" s="7"/>
      <c r="O161" s="2"/>
      <c r="P161" s="2"/>
      <c r="Q161" s="2"/>
      <c r="R161" s="2"/>
      <c r="S161" s="2"/>
      <c r="T161" s="2"/>
    </row>
    <row r="162" spans="1:20" s="1" customFormat="1" hidden="1">
      <c r="A162" s="10"/>
      <c r="B162" s="2"/>
      <c r="C162" s="7"/>
      <c r="D162" s="7"/>
      <c r="O162" s="2"/>
      <c r="P162" s="2"/>
      <c r="Q162" s="2"/>
      <c r="R162" s="2"/>
      <c r="S162" s="2"/>
      <c r="T162" s="2"/>
    </row>
    <row r="163" spans="1:20" s="1" customFormat="1" hidden="1">
      <c r="A163" s="10"/>
      <c r="B163" s="2"/>
      <c r="C163" s="7"/>
      <c r="D163" s="7"/>
      <c r="O163" s="2"/>
      <c r="P163" s="2"/>
      <c r="Q163" s="2"/>
      <c r="R163" s="2"/>
      <c r="S163" s="2"/>
      <c r="T163" s="2"/>
    </row>
    <row r="164" spans="1:20" s="1" customFormat="1" hidden="1">
      <c r="A164" s="10"/>
      <c r="B164" s="2"/>
      <c r="C164" s="7"/>
      <c r="D164" s="7"/>
      <c r="O164" s="2"/>
      <c r="P164" s="2"/>
      <c r="Q164" s="2"/>
      <c r="R164" s="2"/>
      <c r="S164" s="2"/>
      <c r="T164" s="2"/>
    </row>
    <row r="165" spans="1:20" s="1" customFormat="1" hidden="1">
      <c r="A165" s="10"/>
      <c r="B165" s="2"/>
      <c r="C165" s="7"/>
      <c r="D165" s="7"/>
      <c r="O165" s="2"/>
      <c r="P165" s="2"/>
      <c r="Q165" s="2"/>
      <c r="R165" s="2"/>
      <c r="S165" s="2"/>
      <c r="T165" s="2"/>
    </row>
    <row r="166" spans="1:20" s="1" customFormat="1" hidden="1">
      <c r="A166" s="10"/>
      <c r="B166" s="2"/>
      <c r="C166" s="7"/>
      <c r="D166" s="7"/>
      <c r="O166" s="2"/>
      <c r="P166" s="2"/>
      <c r="Q166" s="2"/>
      <c r="R166" s="2"/>
      <c r="S166" s="2"/>
      <c r="T166" s="2"/>
    </row>
    <row r="167" spans="1:20" s="1" customFormat="1" hidden="1">
      <c r="A167" s="10"/>
      <c r="B167" s="2"/>
      <c r="C167" s="7"/>
      <c r="D167" s="7"/>
      <c r="O167" s="2"/>
      <c r="P167" s="2"/>
      <c r="Q167" s="2"/>
      <c r="R167" s="2"/>
      <c r="S167" s="2"/>
      <c r="T167" s="2"/>
    </row>
    <row r="168" spans="1:20" s="1" customFormat="1" hidden="1">
      <c r="A168" s="10"/>
      <c r="B168" s="2"/>
      <c r="C168" s="7"/>
      <c r="D168" s="7"/>
      <c r="O168" s="2"/>
      <c r="P168" s="2"/>
      <c r="Q168" s="2"/>
      <c r="R168" s="2"/>
      <c r="S168" s="2"/>
      <c r="T168" s="2"/>
    </row>
    <row r="169" spans="1:20" s="1" customFormat="1" hidden="1">
      <c r="A169" s="10"/>
      <c r="B169" s="2"/>
      <c r="C169" s="7"/>
      <c r="D169" s="7"/>
      <c r="O169" s="2"/>
      <c r="P169" s="2"/>
      <c r="Q169" s="2"/>
      <c r="R169" s="2"/>
      <c r="S169" s="2"/>
      <c r="T169" s="2"/>
    </row>
    <row r="170" spans="1:20" s="1" customFormat="1" hidden="1">
      <c r="A170" s="10"/>
      <c r="B170" s="2"/>
      <c r="C170" s="7"/>
      <c r="D170" s="7"/>
      <c r="O170" s="2"/>
      <c r="P170" s="2"/>
      <c r="Q170" s="2"/>
      <c r="R170" s="2"/>
      <c r="S170" s="2"/>
      <c r="T170" s="2"/>
    </row>
    <row r="171" spans="1:20" s="1" customFormat="1" hidden="1">
      <c r="A171" s="10"/>
      <c r="B171" s="2"/>
      <c r="C171" s="7"/>
      <c r="D171" s="7"/>
      <c r="O171" s="2"/>
      <c r="P171" s="2"/>
      <c r="Q171" s="2"/>
      <c r="R171" s="2"/>
      <c r="S171" s="2"/>
      <c r="T171" s="2"/>
    </row>
    <row r="172" spans="1:20" s="1" customFormat="1" hidden="1">
      <c r="A172" s="10"/>
      <c r="B172" s="2"/>
      <c r="C172" s="7"/>
      <c r="D172" s="7"/>
      <c r="O172" s="2"/>
      <c r="P172" s="2"/>
      <c r="Q172" s="2"/>
      <c r="R172" s="2"/>
      <c r="S172" s="2"/>
      <c r="T172" s="2"/>
    </row>
    <row r="173" spans="1:20" s="1" customFormat="1" hidden="1">
      <c r="A173" s="10"/>
      <c r="B173" s="2"/>
      <c r="C173" s="7"/>
      <c r="D173" s="7"/>
      <c r="O173" s="2"/>
      <c r="P173" s="2"/>
      <c r="Q173" s="2"/>
      <c r="R173" s="2"/>
      <c r="S173" s="2"/>
      <c r="T173" s="2"/>
    </row>
    <row r="174" spans="1:20" s="1" customFormat="1" hidden="1">
      <c r="A174" s="10"/>
      <c r="B174" s="2"/>
      <c r="C174" s="7"/>
      <c r="D174" s="7"/>
      <c r="O174" s="2"/>
      <c r="P174" s="2"/>
      <c r="Q174" s="2"/>
      <c r="R174" s="2"/>
      <c r="S174" s="2"/>
      <c r="T174" s="2"/>
    </row>
    <row r="175" spans="1:20" s="1" customFormat="1" hidden="1">
      <c r="A175" s="10"/>
      <c r="B175" s="2"/>
      <c r="C175" s="7"/>
      <c r="D175" s="7"/>
      <c r="O175" s="2"/>
      <c r="P175" s="2"/>
      <c r="Q175" s="2"/>
      <c r="R175" s="2"/>
      <c r="S175" s="2"/>
      <c r="T175" s="2"/>
    </row>
    <row r="176" spans="1:20" s="1" customFormat="1" hidden="1">
      <c r="A176" s="10"/>
      <c r="B176" s="2"/>
      <c r="C176" s="7"/>
      <c r="D176" s="7"/>
      <c r="O176" s="2"/>
      <c r="P176" s="2"/>
      <c r="Q176" s="2"/>
      <c r="R176" s="2"/>
      <c r="S176" s="2"/>
      <c r="T176" s="2"/>
    </row>
    <row r="177" spans="1:20" s="1" customFormat="1" hidden="1">
      <c r="A177" s="10"/>
      <c r="B177" s="2"/>
      <c r="C177" s="7"/>
      <c r="D177" s="7"/>
      <c r="O177" s="2"/>
      <c r="P177" s="2"/>
      <c r="Q177" s="2"/>
      <c r="R177" s="2"/>
      <c r="S177" s="2"/>
      <c r="T177" s="2"/>
    </row>
    <row r="178" spans="1:20" s="1" customFormat="1" hidden="1">
      <c r="A178" s="10"/>
      <c r="B178" s="2"/>
      <c r="C178" s="7"/>
      <c r="D178" s="7"/>
      <c r="O178" s="2"/>
      <c r="P178" s="2"/>
      <c r="Q178" s="2"/>
      <c r="R178" s="2"/>
      <c r="S178" s="2"/>
      <c r="T178" s="2"/>
    </row>
    <row r="179" spans="1:20" s="1" customFormat="1" hidden="1">
      <c r="A179" s="10"/>
      <c r="B179" s="2"/>
      <c r="C179" s="7"/>
      <c r="D179" s="7"/>
      <c r="O179" s="2"/>
      <c r="P179" s="2"/>
      <c r="Q179" s="2"/>
      <c r="R179" s="2"/>
      <c r="S179" s="2"/>
      <c r="T179" s="2"/>
    </row>
    <row r="180" spans="1:20" s="1" customFormat="1" hidden="1">
      <c r="A180" s="10"/>
      <c r="B180" s="2"/>
      <c r="C180" s="7"/>
      <c r="D180" s="7"/>
      <c r="O180" s="2"/>
      <c r="P180" s="2"/>
      <c r="Q180" s="2"/>
      <c r="R180" s="2"/>
      <c r="S180" s="2"/>
      <c r="T180" s="2"/>
    </row>
    <row r="181" spans="1:20" s="1" customFormat="1" hidden="1">
      <c r="A181" s="10"/>
      <c r="B181" s="2"/>
      <c r="C181" s="7"/>
      <c r="D181" s="7"/>
      <c r="O181" s="2"/>
      <c r="P181" s="2"/>
      <c r="Q181" s="2"/>
      <c r="R181" s="2"/>
      <c r="S181" s="2"/>
      <c r="T181" s="2"/>
    </row>
    <row r="182" spans="1:20" s="1" customFormat="1" hidden="1">
      <c r="A182" s="10"/>
      <c r="B182" s="2"/>
      <c r="C182" s="7"/>
      <c r="D182" s="7"/>
      <c r="O182" s="2"/>
      <c r="P182" s="2"/>
      <c r="Q182" s="2"/>
      <c r="R182" s="2"/>
      <c r="S182" s="2"/>
      <c r="T182" s="2"/>
    </row>
    <row r="183" spans="1:20" s="1" customFormat="1" hidden="1">
      <c r="A183" s="10"/>
      <c r="B183" s="2"/>
      <c r="C183" s="7"/>
      <c r="D183" s="7"/>
      <c r="O183" s="2"/>
      <c r="P183" s="2"/>
      <c r="Q183" s="2"/>
      <c r="R183" s="2"/>
      <c r="S183" s="2"/>
      <c r="T183" s="2"/>
    </row>
    <row r="184" spans="1:20" s="1" customFormat="1" hidden="1">
      <c r="A184" s="10"/>
      <c r="B184" s="2"/>
      <c r="C184" s="7"/>
      <c r="D184" s="7"/>
      <c r="O184" s="2"/>
      <c r="P184" s="2"/>
      <c r="Q184" s="2"/>
      <c r="R184" s="2"/>
      <c r="S184" s="2"/>
      <c r="T184" s="2"/>
    </row>
    <row r="185" spans="1:20" s="1" customFormat="1" hidden="1">
      <c r="A185" s="10"/>
      <c r="B185" s="2"/>
      <c r="C185" s="7"/>
      <c r="D185" s="7"/>
      <c r="O185" s="2"/>
      <c r="P185" s="2"/>
      <c r="Q185" s="2"/>
      <c r="R185" s="2"/>
      <c r="S185" s="2"/>
      <c r="T185" s="2"/>
    </row>
    <row r="186" spans="1:20" s="1" customFormat="1" hidden="1">
      <c r="A186" s="10"/>
      <c r="B186" s="2"/>
      <c r="C186" s="7"/>
      <c r="D186" s="7"/>
      <c r="O186" s="2"/>
      <c r="P186" s="2"/>
      <c r="Q186" s="2"/>
      <c r="R186" s="2"/>
      <c r="S186" s="2"/>
      <c r="T186" s="2"/>
    </row>
    <row r="187" spans="1:20" s="1" customFormat="1" hidden="1">
      <c r="A187" s="10"/>
      <c r="B187" s="2"/>
      <c r="C187" s="7"/>
      <c r="D187" s="7"/>
      <c r="O187" s="2"/>
      <c r="P187" s="2"/>
      <c r="Q187" s="2"/>
      <c r="R187" s="2"/>
      <c r="S187" s="2"/>
      <c r="T187" s="2"/>
    </row>
    <row r="188" spans="1:20" s="1" customFormat="1" hidden="1">
      <c r="A188" s="10"/>
      <c r="B188" s="2"/>
      <c r="C188" s="7"/>
      <c r="D188" s="7"/>
      <c r="O188" s="2"/>
      <c r="P188" s="2"/>
      <c r="Q188" s="2"/>
      <c r="R188" s="2"/>
      <c r="S188" s="2"/>
      <c r="T188" s="2"/>
    </row>
    <row r="189" spans="1:20" s="1" customFormat="1" hidden="1">
      <c r="A189" s="10"/>
      <c r="B189" s="2"/>
      <c r="C189" s="7"/>
      <c r="D189" s="7"/>
      <c r="O189" s="2"/>
      <c r="P189" s="2"/>
      <c r="Q189" s="2"/>
      <c r="R189" s="2"/>
      <c r="S189" s="2"/>
      <c r="T189" s="2"/>
    </row>
    <row r="190" spans="1:20" s="1" customFormat="1" hidden="1">
      <c r="A190" s="10"/>
      <c r="B190" s="2"/>
      <c r="C190" s="7"/>
      <c r="D190" s="7"/>
      <c r="O190" s="2"/>
      <c r="P190" s="2"/>
      <c r="Q190" s="2"/>
      <c r="R190" s="2"/>
      <c r="S190" s="2"/>
      <c r="T190" s="2"/>
    </row>
    <row r="191" spans="1:20" s="1" customFormat="1" hidden="1">
      <c r="A191" s="10"/>
      <c r="B191" s="2"/>
      <c r="C191" s="7"/>
      <c r="D191" s="7"/>
      <c r="O191" s="2"/>
      <c r="P191" s="2"/>
      <c r="Q191" s="2"/>
      <c r="R191" s="2"/>
      <c r="S191" s="2"/>
      <c r="T191" s="2"/>
    </row>
    <row r="192" spans="1:20" s="1" customFormat="1" hidden="1">
      <c r="A192" s="10"/>
      <c r="B192" s="2"/>
      <c r="C192" s="7"/>
      <c r="D192" s="7"/>
      <c r="O192" s="2"/>
      <c r="P192" s="2"/>
      <c r="Q192" s="2"/>
      <c r="R192" s="2"/>
      <c r="S192" s="2"/>
      <c r="T192" s="2"/>
    </row>
    <row r="193" spans="1:20" s="1" customFormat="1" hidden="1">
      <c r="A193" s="10"/>
      <c r="B193" s="2"/>
      <c r="C193" s="7"/>
      <c r="D193" s="7"/>
      <c r="O193" s="2"/>
      <c r="P193" s="2"/>
      <c r="Q193" s="2"/>
      <c r="R193" s="2"/>
      <c r="S193" s="2"/>
      <c r="T193" s="2"/>
    </row>
    <row r="194" spans="1:20" s="1" customFormat="1" hidden="1">
      <c r="A194" s="10"/>
      <c r="B194" s="2"/>
      <c r="C194" s="7"/>
      <c r="D194" s="7"/>
      <c r="O194" s="2"/>
      <c r="P194" s="2"/>
      <c r="Q194" s="2"/>
      <c r="R194" s="2"/>
      <c r="S194" s="2"/>
      <c r="T194" s="2"/>
    </row>
    <row r="195" spans="1:20" s="1" customFormat="1" hidden="1">
      <c r="A195" s="10"/>
      <c r="B195" s="2"/>
      <c r="C195" s="7"/>
      <c r="D195" s="7"/>
      <c r="O195" s="2"/>
      <c r="P195" s="2"/>
      <c r="Q195" s="2"/>
      <c r="R195" s="2"/>
      <c r="S195" s="2"/>
      <c r="T195" s="2"/>
    </row>
    <row r="196" spans="1:20" s="1" customFormat="1" hidden="1">
      <c r="A196" s="10"/>
      <c r="B196" s="2"/>
      <c r="C196" s="7"/>
      <c r="D196" s="7"/>
      <c r="O196" s="2"/>
      <c r="P196" s="2"/>
      <c r="Q196" s="2"/>
      <c r="R196" s="2"/>
      <c r="S196" s="2"/>
      <c r="T196" s="2"/>
    </row>
    <row r="197" spans="1:20" s="1" customFormat="1" hidden="1">
      <c r="A197" s="10"/>
      <c r="B197" s="2"/>
      <c r="C197" s="7"/>
      <c r="D197" s="7"/>
      <c r="O197" s="2"/>
      <c r="P197" s="2"/>
      <c r="Q197" s="2"/>
      <c r="R197" s="2"/>
      <c r="S197" s="2"/>
      <c r="T197" s="2"/>
    </row>
    <row r="198" spans="1:20" s="1" customFormat="1" hidden="1">
      <c r="A198" s="10"/>
      <c r="B198" s="2"/>
      <c r="C198" s="7"/>
      <c r="D198" s="7"/>
      <c r="O198" s="2"/>
      <c r="P198" s="2"/>
      <c r="Q198" s="2"/>
      <c r="R198" s="2"/>
      <c r="S198" s="2"/>
      <c r="T198" s="2"/>
    </row>
    <row r="199" spans="1:20" s="1" customFormat="1" hidden="1">
      <c r="A199" s="10"/>
      <c r="B199" s="2"/>
      <c r="C199" s="7"/>
      <c r="D199" s="7"/>
      <c r="O199" s="2"/>
      <c r="P199" s="2"/>
      <c r="Q199" s="2"/>
      <c r="R199" s="2"/>
      <c r="S199" s="2"/>
      <c r="T199" s="2"/>
    </row>
    <row r="200" spans="1:20" s="1" customFormat="1" hidden="1">
      <c r="A200" s="10"/>
      <c r="B200" s="2"/>
      <c r="C200" s="7"/>
      <c r="D200" s="7"/>
      <c r="O200" s="2"/>
      <c r="P200" s="2"/>
      <c r="Q200" s="2"/>
      <c r="R200" s="2"/>
      <c r="S200" s="2"/>
      <c r="T200" s="2"/>
    </row>
    <row r="201" spans="1:20" s="1" customFormat="1" hidden="1">
      <c r="A201" s="10"/>
      <c r="B201" s="2"/>
      <c r="C201" s="7"/>
      <c r="D201" s="7"/>
      <c r="O201" s="2"/>
      <c r="P201" s="2"/>
      <c r="Q201" s="2"/>
      <c r="R201" s="2"/>
      <c r="S201" s="2"/>
      <c r="T201" s="2"/>
    </row>
    <row r="202" spans="1:20" s="1" customFormat="1" hidden="1">
      <c r="A202" s="10"/>
      <c r="B202" s="2"/>
      <c r="C202" s="7"/>
      <c r="D202" s="7"/>
      <c r="O202" s="2"/>
      <c r="P202" s="2"/>
      <c r="Q202" s="2"/>
      <c r="R202" s="2"/>
      <c r="S202" s="2"/>
      <c r="T202" s="2"/>
    </row>
    <row r="203" spans="1:20" s="1" customFormat="1" hidden="1">
      <c r="A203" s="10"/>
      <c r="B203" s="2"/>
      <c r="C203" s="7"/>
      <c r="D203" s="7"/>
      <c r="O203" s="2"/>
      <c r="P203" s="2"/>
      <c r="Q203" s="2"/>
      <c r="R203" s="2"/>
      <c r="S203" s="2"/>
      <c r="T203" s="2"/>
    </row>
    <row r="204" spans="1:20" s="1" customFormat="1" hidden="1">
      <c r="A204" s="10"/>
      <c r="B204" s="2"/>
      <c r="C204" s="7"/>
      <c r="D204" s="7"/>
      <c r="O204" s="2"/>
      <c r="P204" s="2"/>
      <c r="Q204" s="2"/>
      <c r="R204" s="2"/>
      <c r="S204" s="2"/>
      <c r="T204" s="2"/>
    </row>
    <row r="205" spans="1:20" s="1" customFormat="1" hidden="1">
      <c r="A205" s="10"/>
      <c r="B205" s="2"/>
      <c r="C205" s="7"/>
      <c r="D205" s="7"/>
      <c r="O205" s="2"/>
      <c r="P205" s="2"/>
      <c r="Q205" s="2"/>
      <c r="R205" s="2"/>
      <c r="S205" s="2"/>
      <c r="T205" s="2"/>
    </row>
    <row r="206" spans="1:20" s="1" customFormat="1" hidden="1">
      <c r="A206" s="10"/>
      <c r="B206" s="2"/>
      <c r="C206" s="7"/>
      <c r="D206" s="7"/>
      <c r="O206" s="2"/>
      <c r="P206" s="2"/>
      <c r="Q206" s="2"/>
      <c r="R206" s="2"/>
      <c r="S206" s="2"/>
      <c r="T206" s="2"/>
    </row>
    <row r="207" spans="1:20" s="1" customFormat="1" hidden="1">
      <c r="A207" s="10"/>
      <c r="B207" s="2"/>
      <c r="C207" s="7"/>
      <c r="D207" s="7"/>
      <c r="O207" s="2"/>
      <c r="P207" s="2"/>
      <c r="Q207" s="2"/>
      <c r="R207" s="2"/>
      <c r="S207" s="2"/>
      <c r="T207" s="2"/>
    </row>
    <row r="208" spans="1:20" s="1" customFormat="1" hidden="1">
      <c r="A208" s="10"/>
      <c r="B208" s="2"/>
      <c r="C208" s="7"/>
      <c r="D208" s="7"/>
      <c r="O208" s="2"/>
      <c r="P208" s="2"/>
      <c r="Q208" s="2"/>
      <c r="R208" s="2"/>
      <c r="S208" s="2"/>
      <c r="T208" s="2"/>
    </row>
    <row r="209" spans="1:20" s="1" customFormat="1" hidden="1">
      <c r="A209" s="10"/>
      <c r="B209" s="2"/>
      <c r="C209" s="7"/>
      <c r="D209" s="7"/>
      <c r="O209" s="2"/>
      <c r="P209" s="2"/>
      <c r="Q209" s="2"/>
      <c r="R209" s="2"/>
      <c r="S209" s="2"/>
      <c r="T209" s="2"/>
    </row>
    <row r="210" spans="1:20" s="1" customFormat="1" hidden="1">
      <c r="A210" s="10"/>
      <c r="B210" s="2"/>
      <c r="C210" s="7"/>
      <c r="D210" s="7"/>
      <c r="O210" s="2"/>
      <c r="P210" s="2"/>
      <c r="Q210" s="2"/>
      <c r="R210" s="2"/>
      <c r="S210" s="2"/>
      <c r="T210" s="2"/>
    </row>
    <row r="211" spans="1:20" s="1" customFormat="1" hidden="1">
      <c r="A211" s="10"/>
      <c r="B211" s="2"/>
      <c r="C211" s="7"/>
      <c r="D211" s="7"/>
      <c r="O211" s="2"/>
      <c r="P211" s="2"/>
      <c r="Q211" s="2"/>
      <c r="R211" s="2"/>
      <c r="S211" s="2"/>
      <c r="T211" s="2"/>
    </row>
    <row r="212" spans="1:20" s="1" customFormat="1" hidden="1">
      <c r="A212" s="10"/>
      <c r="B212" s="2"/>
      <c r="C212" s="7"/>
      <c r="D212" s="7"/>
      <c r="O212" s="2"/>
      <c r="P212" s="2"/>
      <c r="Q212" s="2"/>
      <c r="R212" s="2"/>
      <c r="S212" s="2"/>
      <c r="T212" s="2"/>
    </row>
    <row r="213" spans="1:20" s="1" customFormat="1" hidden="1">
      <c r="A213" s="10"/>
      <c r="B213" s="2"/>
      <c r="C213" s="7"/>
      <c r="D213" s="7"/>
      <c r="O213" s="2"/>
      <c r="P213" s="2"/>
      <c r="Q213" s="2"/>
      <c r="R213" s="2"/>
      <c r="S213" s="2"/>
      <c r="T213" s="2"/>
    </row>
    <row r="214" spans="1:20" s="1" customFormat="1" hidden="1">
      <c r="A214" s="10"/>
      <c r="B214" s="2"/>
      <c r="C214" s="7"/>
      <c r="D214" s="7"/>
      <c r="O214" s="2"/>
      <c r="P214" s="2"/>
      <c r="Q214" s="2"/>
      <c r="R214" s="2"/>
      <c r="S214" s="2"/>
      <c r="T214" s="2"/>
    </row>
    <row r="215" spans="1:20" s="1" customFormat="1" hidden="1">
      <c r="A215" s="10"/>
      <c r="B215" s="2"/>
      <c r="C215" s="7"/>
      <c r="D215" s="7"/>
      <c r="O215" s="2"/>
      <c r="P215" s="2"/>
      <c r="Q215" s="2"/>
      <c r="R215" s="2"/>
      <c r="S215" s="2"/>
      <c r="T215" s="2"/>
    </row>
    <row r="216" spans="1:20" s="1" customFormat="1" hidden="1">
      <c r="A216" s="10"/>
      <c r="B216" s="2"/>
      <c r="C216" s="7"/>
      <c r="D216" s="7"/>
      <c r="O216" s="2"/>
      <c r="P216" s="2"/>
      <c r="Q216" s="2"/>
      <c r="R216" s="2"/>
      <c r="S216" s="2"/>
      <c r="T216" s="2"/>
    </row>
    <row r="217" spans="1:20" s="1" customFormat="1" hidden="1">
      <c r="A217" s="10"/>
      <c r="B217" s="2"/>
      <c r="C217" s="7"/>
      <c r="D217" s="7"/>
      <c r="O217" s="2"/>
      <c r="P217" s="2"/>
      <c r="Q217" s="2"/>
      <c r="R217" s="2"/>
      <c r="S217" s="2"/>
      <c r="T217" s="2"/>
    </row>
    <row r="218" spans="1:20" s="1" customFormat="1" hidden="1">
      <c r="A218" s="10"/>
      <c r="B218" s="2"/>
      <c r="C218" s="7"/>
      <c r="D218" s="7"/>
      <c r="O218" s="2"/>
      <c r="P218" s="2"/>
      <c r="Q218" s="2"/>
      <c r="R218" s="2"/>
      <c r="S218" s="2"/>
      <c r="T218" s="2"/>
    </row>
    <row r="219" spans="1:20" s="1" customFormat="1" hidden="1">
      <c r="A219" s="10"/>
      <c r="B219" s="2"/>
      <c r="C219" s="7"/>
      <c r="D219" s="7"/>
      <c r="O219" s="2"/>
      <c r="P219" s="2"/>
      <c r="Q219" s="2"/>
      <c r="R219" s="2"/>
      <c r="S219" s="2"/>
      <c r="T219" s="2"/>
    </row>
    <row r="220" spans="1:20" s="1" customFormat="1" hidden="1">
      <c r="A220" s="10"/>
      <c r="B220" s="2"/>
      <c r="C220" s="7"/>
      <c r="D220" s="7"/>
      <c r="O220" s="2"/>
      <c r="P220" s="2"/>
      <c r="Q220" s="2"/>
      <c r="R220" s="2"/>
      <c r="S220" s="2"/>
      <c r="T220" s="2"/>
    </row>
    <row r="221" spans="1:20" s="1" customFormat="1" hidden="1">
      <c r="A221" s="10"/>
      <c r="B221" s="2"/>
      <c r="C221" s="7"/>
      <c r="D221" s="7"/>
      <c r="O221" s="2"/>
      <c r="P221" s="2"/>
      <c r="Q221" s="2"/>
      <c r="R221" s="2"/>
      <c r="S221" s="2"/>
      <c r="T221" s="2"/>
    </row>
    <row r="222" spans="1:20" s="1" customFormat="1" hidden="1">
      <c r="A222" s="10"/>
      <c r="B222" s="2"/>
      <c r="C222" s="7"/>
      <c r="D222" s="7"/>
      <c r="O222" s="2"/>
      <c r="P222" s="2"/>
      <c r="Q222" s="2"/>
      <c r="R222" s="2"/>
      <c r="S222" s="2"/>
      <c r="T222" s="2"/>
    </row>
    <row r="223" spans="1:20" s="1" customFormat="1" hidden="1">
      <c r="A223" s="10"/>
      <c r="B223" s="2"/>
      <c r="C223" s="7"/>
      <c r="D223" s="7"/>
      <c r="O223" s="2"/>
      <c r="P223" s="2"/>
      <c r="Q223" s="2"/>
      <c r="R223" s="2"/>
      <c r="S223" s="2"/>
      <c r="T223" s="2"/>
    </row>
    <row r="224" spans="1:20" s="1" customFormat="1" hidden="1">
      <c r="A224" s="10"/>
      <c r="B224" s="2"/>
      <c r="C224" s="7"/>
      <c r="D224" s="7"/>
      <c r="O224" s="2"/>
      <c r="P224" s="2"/>
      <c r="Q224" s="2"/>
      <c r="R224" s="2"/>
      <c r="S224" s="2"/>
      <c r="T224" s="2"/>
    </row>
    <row r="225" spans="1:20" s="1" customFormat="1" hidden="1">
      <c r="A225" s="10"/>
      <c r="B225" s="2"/>
      <c r="C225" s="7"/>
      <c r="D225" s="7"/>
      <c r="O225" s="2"/>
      <c r="P225" s="2"/>
      <c r="Q225" s="2"/>
      <c r="R225" s="2"/>
      <c r="S225" s="2"/>
      <c r="T225" s="2"/>
    </row>
    <row r="226" spans="1:20" s="1" customFormat="1" hidden="1">
      <c r="A226" s="10"/>
      <c r="B226" s="2"/>
      <c r="C226" s="7"/>
      <c r="D226" s="7"/>
      <c r="O226" s="2"/>
      <c r="P226" s="2"/>
      <c r="Q226" s="2"/>
      <c r="R226" s="2"/>
      <c r="S226" s="2"/>
      <c r="T226" s="2"/>
    </row>
    <row r="227" spans="1:20" s="1" customFormat="1" hidden="1">
      <c r="A227" s="10"/>
      <c r="B227" s="2"/>
      <c r="C227" s="7"/>
      <c r="D227" s="7"/>
      <c r="O227" s="2"/>
      <c r="P227" s="2"/>
      <c r="Q227" s="2"/>
      <c r="R227" s="2"/>
      <c r="S227" s="2"/>
      <c r="T227" s="2"/>
    </row>
    <row r="228" spans="1:20" s="1" customFormat="1" hidden="1">
      <c r="A228" s="10"/>
      <c r="B228" s="2"/>
      <c r="C228" s="7"/>
      <c r="D228" s="7"/>
      <c r="O228" s="2"/>
      <c r="P228" s="2"/>
      <c r="Q228" s="2"/>
      <c r="R228" s="2"/>
      <c r="S228" s="2"/>
      <c r="T228" s="2"/>
    </row>
    <row r="229" spans="1:20" s="1" customFormat="1" hidden="1">
      <c r="A229" s="10"/>
      <c r="B229" s="2"/>
      <c r="C229" s="7"/>
      <c r="D229" s="7"/>
      <c r="O229" s="2"/>
      <c r="P229" s="2"/>
      <c r="Q229" s="2"/>
      <c r="R229" s="2"/>
      <c r="S229" s="2"/>
      <c r="T229" s="2"/>
    </row>
    <row r="230" spans="1:20" s="1" customFormat="1" hidden="1">
      <c r="A230" s="10"/>
      <c r="B230" s="2"/>
      <c r="C230" s="7"/>
      <c r="D230" s="7"/>
      <c r="O230" s="2"/>
      <c r="P230" s="2"/>
      <c r="Q230" s="2"/>
      <c r="R230" s="2"/>
      <c r="S230" s="2"/>
      <c r="T230" s="2"/>
    </row>
    <row r="231" spans="1:20" s="1" customFormat="1" hidden="1">
      <c r="A231" s="10"/>
      <c r="B231" s="2"/>
      <c r="C231" s="7"/>
      <c r="D231" s="7"/>
      <c r="O231" s="2"/>
      <c r="P231" s="2"/>
      <c r="Q231" s="2"/>
      <c r="R231" s="2"/>
      <c r="S231" s="2"/>
      <c r="T231" s="2"/>
    </row>
    <row r="232" spans="1:20" s="1" customFormat="1" hidden="1">
      <c r="A232" s="10"/>
      <c r="B232" s="2"/>
      <c r="C232" s="7"/>
      <c r="D232" s="7"/>
      <c r="O232" s="2"/>
      <c r="P232" s="2"/>
      <c r="Q232" s="2"/>
      <c r="R232" s="2"/>
      <c r="S232" s="2"/>
      <c r="T232" s="2"/>
    </row>
    <row r="233" spans="1:20" s="1" customFormat="1" hidden="1">
      <c r="A233" s="10"/>
      <c r="B233" s="2"/>
      <c r="C233" s="7"/>
      <c r="D233" s="7"/>
      <c r="O233" s="2"/>
      <c r="P233" s="2"/>
      <c r="Q233" s="2"/>
      <c r="R233" s="2"/>
      <c r="S233" s="2"/>
      <c r="T233" s="2"/>
    </row>
    <row r="234" spans="1:20" s="1" customFormat="1" hidden="1">
      <c r="A234" s="10"/>
      <c r="B234" s="2"/>
      <c r="C234" s="7"/>
      <c r="D234" s="7"/>
      <c r="O234" s="2"/>
      <c r="P234" s="2"/>
      <c r="Q234" s="2"/>
      <c r="R234" s="2"/>
      <c r="S234" s="2"/>
      <c r="T234" s="2"/>
    </row>
    <row r="235" spans="1:20" s="1" customFormat="1" hidden="1">
      <c r="A235" s="10"/>
      <c r="B235" s="2"/>
      <c r="C235" s="7"/>
      <c r="D235" s="7"/>
      <c r="O235" s="2"/>
      <c r="P235" s="2"/>
      <c r="Q235" s="2"/>
      <c r="R235" s="2"/>
      <c r="S235" s="2"/>
      <c r="T235" s="2"/>
    </row>
    <row r="236" spans="1:20" s="1" customFormat="1" hidden="1">
      <c r="A236" s="10"/>
      <c r="B236" s="2"/>
      <c r="C236" s="7"/>
      <c r="D236" s="7"/>
      <c r="O236" s="2"/>
      <c r="P236" s="2"/>
      <c r="Q236" s="2"/>
      <c r="R236" s="2"/>
      <c r="S236" s="2"/>
      <c r="T236" s="2"/>
    </row>
    <row r="237" spans="1:20" s="1" customFormat="1" hidden="1">
      <c r="A237" s="10"/>
      <c r="B237" s="2"/>
      <c r="C237" s="7"/>
      <c r="D237" s="7"/>
      <c r="O237" s="2"/>
      <c r="P237" s="2"/>
      <c r="Q237" s="2"/>
      <c r="R237" s="2"/>
      <c r="S237" s="2"/>
      <c r="T237" s="2"/>
    </row>
    <row r="238" spans="1:20" s="1" customFormat="1" hidden="1">
      <c r="A238" s="10"/>
      <c r="B238" s="2"/>
      <c r="C238" s="7"/>
      <c r="D238" s="7"/>
      <c r="O238" s="2"/>
      <c r="P238" s="2"/>
      <c r="Q238" s="2"/>
      <c r="R238" s="2"/>
      <c r="S238" s="2"/>
      <c r="T238" s="2"/>
    </row>
    <row r="239" spans="1:20" s="1" customFormat="1" hidden="1">
      <c r="A239" s="10"/>
      <c r="B239" s="2"/>
      <c r="C239" s="7"/>
      <c r="D239" s="7"/>
      <c r="O239" s="2"/>
      <c r="P239" s="2"/>
      <c r="Q239" s="2"/>
      <c r="R239" s="2"/>
      <c r="S239" s="2"/>
      <c r="T239" s="2"/>
    </row>
    <row r="240" spans="1:20" s="1" customFormat="1" hidden="1">
      <c r="A240" s="10"/>
      <c r="B240" s="2"/>
      <c r="C240" s="7"/>
      <c r="D240" s="7"/>
      <c r="O240" s="2"/>
      <c r="P240" s="2"/>
      <c r="Q240" s="2"/>
      <c r="R240" s="2"/>
      <c r="S240" s="2"/>
      <c r="T240" s="2"/>
    </row>
    <row r="241" spans="1:20" s="1" customFormat="1" hidden="1">
      <c r="A241" s="10"/>
      <c r="B241" s="2"/>
      <c r="C241" s="7"/>
      <c r="D241" s="7"/>
      <c r="O241" s="2"/>
      <c r="P241" s="2"/>
      <c r="Q241" s="2"/>
      <c r="R241" s="2"/>
      <c r="S241" s="2"/>
      <c r="T241" s="2"/>
    </row>
    <row r="242" spans="1:20" s="1" customFormat="1" hidden="1">
      <c r="A242" s="10"/>
      <c r="B242" s="2"/>
      <c r="C242" s="7"/>
      <c r="D242" s="7"/>
      <c r="O242" s="2"/>
      <c r="P242" s="2"/>
      <c r="Q242" s="2"/>
      <c r="R242" s="2"/>
      <c r="S242" s="2"/>
      <c r="T242" s="2"/>
    </row>
    <row r="243" spans="1:20" s="1" customFormat="1" hidden="1">
      <c r="A243" s="10"/>
      <c r="B243" s="2"/>
      <c r="C243" s="7"/>
      <c r="D243" s="7"/>
      <c r="O243" s="2"/>
      <c r="P243" s="2"/>
      <c r="Q243" s="2"/>
      <c r="R243" s="2"/>
      <c r="S243" s="2"/>
      <c r="T243" s="2"/>
    </row>
    <row r="244" spans="1:20" s="1" customFormat="1" hidden="1">
      <c r="A244" s="10"/>
      <c r="B244" s="2"/>
      <c r="C244" s="7"/>
      <c r="D244" s="7"/>
      <c r="O244" s="2"/>
      <c r="P244" s="2"/>
      <c r="Q244" s="2"/>
      <c r="R244" s="2"/>
      <c r="S244" s="2"/>
      <c r="T244" s="2"/>
    </row>
    <row r="245" spans="1:20" s="1" customFormat="1" hidden="1">
      <c r="A245" s="10"/>
      <c r="B245" s="2"/>
      <c r="C245" s="7"/>
      <c r="D245" s="7"/>
      <c r="O245" s="2"/>
      <c r="P245" s="2"/>
      <c r="Q245" s="2"/>
      <c r="R245" s="2"/>
      <c r="S245" s="2"/>
      <c r="T245" s="2"/>
    </row>
    <row r="246" spans="1:20" s="1" customFormat="1" hidden="1">
      <c r="A246" s="10"/>
      <c r="B246" s="2"/>
      <c r="C246" s="7"/>
      <c r="D246" s="7"/>
      <c r="O246" s="2"/>
      <c r="P246" s="2"/>
      <c r="Q246" s="2"/>
      <c r="R246" s="2"/>
      <c r="S246" s="2"/>
      <c r="T246" s="2"/>
    </row>
    <row r="247" spans="1:20" s="1" customFormat="1" hidden="1">
      <c r="A247" s="10"/>
      <c r="B247" s="2"/>
      <c r="C247" s="7"/>
      <c r="D247" s="7"/>
      <c r="O247" s="2"/>
      <c r="P247" s="2"/>
      <c r="Q247" s="2"/>
      <c r="R247" s="2"/>
      <c r="S247" s="2"/>
      <c r="T247" s="2"/>
    </row>
    <row r="248" spans="1:20" s="1" customFormat="1" hidden="1">
      <c r="A248" s="10"/>
      <c r="B248" s="2"/>
      <c r="C248" s="7"/>
      <c r="D248" s="7"/>
      <c r="O248" s="2"/>
      <c r="P248" s="2"/>
      <c r="Q248" s="2"/>
      <c r="R248" s="2"/>
      <c r="S248" s="2"/>
      <c r="T248" s="2"/>
    </row>
    <row r="249" spans="1:20" s="1" customFormat="1" hidden="1">
      <c r="A249" s="10"/>
      <c r="B249" s="2"/>
      <c r="C249" s="7"/>
      <c r="D249" s="7"/>
      <c r="O249" s="2"/>
      <c r="P249" s="2"/>
      <c r="Q249" s="2"/>
      <c r="R249" s="2"/>
      <c r="S249" s="2"/>
      <c r="T249" s="2"/>
    </row>
    <row r="250" spans="1:20" s="1" customFormat="1" hidden="1">
      <c r="A250" s="10"/>
      <c r="B250" s="2"/>
      <c r="C250" s="7"/>
      <c r="D250" s="7"/>
      <c r="O250" s="2"/>
      <c r="P250" s="2"/>
      <c r="Q250" s="2"/>
      <c r="R250" s="2"/>
      <c r="S250" s="2"/>
      <c r="T250" s="2"/>
    </row>
    <row r="251" spans="1:20" s="1" customFormat="1" hidden="1">
      <c r="A251" s="10"/>
      <c r="B251" s="2"/>
      <c r="C251" s="7"/>
      <c r="D251" s="7"/>
      <c r="O251" s="2"/>
      <c r="P251" s="2"/>
      <c r="Q251" s="2"/>
      <c r="R251" s="2"/>
      <c r="S251" s="2"/>
      <c r="T251" s="2"/>
    </row>
    <row r="252" spans="1:20" s="1" customFormat="1" hidden="1">
      <c r="A252" s="10"/>
      <c r="B252" s="2"/>
      <c r="C252" s="7"/>
      <c r="D252" s="7"/>
      <c r="O252" s="2"/>
      <c r="P252" s="2"/>
      <c r="Q252" s="2"/>
      <c r="R252" s="2"/>
      <c r="S252" s="2"/>
      <c r="T252" s="2"/>
    </row>
    <row r="253" spans="1:20" s="1" customFormat="1" hidden="1">
      <c r="A253" s="10"/>
      <c r="B253" s="2"/>
      <c r="C253" s="7"/>
      <c r="D253" s="7"/>
      <c r="O253" s="2"/>
      <c r="P253" s="2"/>
      <c r="Q253" s="2"/>
      <c r="R253" s="2"/>
      <c r="S253" s="2"/>
      <c r="T253" s="2"/>
    </row>
    <row r="254" spans="1:20" s="1" customFormat="1" hidden="1">
      <c r="A254" s="10"/>
      <c r="B254" s="2"/>
      <c r="C254" s="7"/>
      <c r="D254" s="7"/>
      <c r="O254" s="2"/>
      <c r="P254" s="2"/>
      <c r="Q254" s="2"/>
      <c r="R254" s="2"/>
      <c r="S254" s="2"/>
      <c r="T254" s="2"/>
    </row>
    <row r="255" spans="1:20" s="1" customFormat="1" hidden="1">
      <c r="A255" s="10"/>
      <c r="B255" s="2"/>
      <c r="C255" s="7"/>
      <c r="D255" s="7"/>
      <c r="O255" s="2"/>
      <c r="P255" s="2"/>
      <c r="Q255" s="2"/>
      <c r="R255" s="2"/>
      <c r="S255" s="2"/>
      <c r="T255" s="2"/>
    </row>
    <row r="256" spans="1:20" s="1" customFormat="1" hidden="1">
      <c r="A256" s="10"/>
      <c r="B256" s="2"/>
      <c r="C256" s="7"/>
      <c r="D256" s="7"/>
      <c r="O256" s="2"/>
      <c r="P256" s="2"/>
      <c r="Q256" s="2"/>
      <c r="R256" s="2"/>
      <c r="S256" s="2"/>
      <c r="T256" s="2"/>
    </row>
    <row r="257" spans="1:20" s="1" customFormat="1" hidden="1">
      <c r="A257" s="10"/>
      <c r="B257" s="2"/>
      <c r="C257" s="7"/>
      <c r="D257" s="7"/>
      <c r="O257" s="2"/>
      <c r="P257" s="2"/>
      <c r="Q257" s="2"/>
      <c r="R257" s="2"/>
      <c r="S257" s="2"/>
      <c r="T257" s="2"/>
    </row>
    <row r="258" spans="1:20" s="1" customFormat="1" hidden="1">
      <c r="A258" s="10"/>
      <c r="B258" s="2"/>
      <c r="C258" s="7"/>
      <c r="D258" s="7"/>
      <c r="O258" s="2"/>
      <c r="P258" s="2"/>
      <c r="Q258" s="2"/>
      <c r="R258" s="2"/>
      <c r="S258" s="2"/>
      <c r="T258" s="2"/>
    </row>
    <row r="259" spans="1:20" s="1" customFormat="1" hidden="1">
      <c r="A259" s="10"/>
      <c r="B259" s="2"/>
      <c r="C259" s="7"/>
      <c r="D259" s="7"/>
      <c r="O259" s="2"/>
      <c r="P259" s="2"/>
      <c r="Q259" s="2"/>
      <c r="R259" s="2"/>
      <c r="S259" s="2"/>
      <c r="T259" s="2"/>
    </row>
    <row r="260" spans="1:20" s="1" customFormat="1" hidden="1">
      <c r="A260" s="10"/>
      <c r="B260" s="2"/>
      <c r="C260" s="7"/>
      <c r="D260" s="7"/>
      <c r="O260" s="2"/>
      <c r="P260" s="2"/>
      <c r="Q260" s="2"/>
      <c r="R260" s="2"/>
      <c r="S260" s="2"/>
      <c r="T260" s="2"/>
    </row>
    <row r="261" spans="1:20" s="1" customFormat="1" hidden="1">
      <c r="A261" s="10"/>
      <c r="B261" s="2"/>
      <c r="C261" s="7"/>
      <c r="D261" s="7"/>
      <c r="O261" s="2"/>
      <c r="P261" s="2"/>
      <c r="Q261" s="2"/>
      <c r="R261" s="2"/>
      <c r="S261" s="2"/>
      <c r="T261" s="2"/>
    </row>
    <row r="262" spans="1:20" s="1" customFormat="1" hidden="1">
      <c r="A262" s="10"/>
      <c r="B262" s="2"/>
      <c r="C262" s="7"/>
      <c r="D262" s="7"/>
      <c r="O262" s="2"/>
      <c r="P262" s="2"/>
      <c r="Q262" s="2"/>
      <c r="R262" s="2"/>
      <c r="S262" s="2"/>
      <c r="T262" s="2"/>
    </row>
    <row r="263" spans="1:20" s="1" customFormat="1" hidden="1">
      <c r="A263" s="10"/>
      <c r="B263" s="2"/>
      <c r="C263" s="7"/>
      <c r="D263" s="7"/>
      <c r="O263" s="2"/>
      <c r="P263" s="2"/>
      <c r="Q263" s="2"/>
      <c r="R263" s="2"/>
      <c r="S263" s="2"/>
      <c r="T263" s="2"/>
    </row>
    <row r="264" spans="1:20" s="1" customFormat="1" hidden="1">
      <c r="A264" s="10"/>
      <c r="B264" s="2"/>
      <c r="C264" s="7"/>
      <c r="D264" s="7"/>
      <c r="O264" s="2"/>
      <c r="P264" s="2"/>
      <c r="Q264" s="2"/>
      <c r="R264" s="2"/>
      <c r="S264" s="2"/>
      <c r="T264" s="2"/>
    </row>
    <row r="265" spans="1:20" s="1" customFormat="1" hidden="1">
      <c r="A265" s="10"/>
      <c r="B265" s="2"/>
      <c r="C265" s="7"/>
      <c r="D265" s="7"/>
      <c r="O265" s="2"/>
      <c r="P265" s="2"/>
      <c r="Q265" s="2"/>
      <c r="R265" s="2"/>
      <c r="S265" s="2"/>
      <c r="T265" s="2"/>
    </row>
    <row r="266" spans="1:20" s="1" customFormat="1" hidden="1">
      <c r="A266" s="10"/>
      <c r="B266" s="2"/>
      <c r="C266" s="7"/>
      <c r="D266" s="7"/>
      <c r="O266" s="2"/>
      <c r="P266" s="2"/>
      <c r="Q266" s="2"/>
      <c r="R266" s="2"/>
      <c r="S266" s="2"/>
      <c r="T266" s="2"/>
    </row>
    <row r="267" spans="1:20" s="1" customFormat="1" hidden="1">
      <c r="A267" s="10"/>
      <c r="B267" s="2"/>
      <c r="C267" s="7"/>
      <c r="D267" s="7"/>
      <c r="O267" s="2"/>
      <c r="P267" s="2"/>
      <c r="Q267" s="2"/>
      <c r="R267" s="2"/>
      <c r="S267" s="2"/>
      <c r="T267" s="2"/>
    </row>
    <row r="268" spans="1:20" s="1" customFormat="1" hidden="1">
      <c r="A268" s="10"/>
      <c r="B268" s="2"/>
      <c r="C268" s="7"/>
      <c r="D268" s="7"/>
      <c r="O268" s="2"/>
      <c r="P268" s="2"/>
      <c r="Q268" s="2"/>
      <c r="R268" s="2"/>
      <c r="S268" s="2"/>
      <c r="T268" s="2"/>
    </row>
    <row r="269" spans="1:20" s="1" customFormat="1" hidden="1">
      <c r="A269" s="10"/>
      <c r="B269" s="2"/>
      <c r="C269" s="7"/>
      <c r="D269" s="7"/>
      <c r="O269" s="2"/>
      <c r="P269" s="2"/>
      <c r="Q269" s="2"/>
      <c r="R269" s="2"/>
      <c r="S269" s="2"/>
      <c r="T269" s="2"/>
    </row>
    <row r="270" spans="1:20" s="1" customFormat="1" hidden="1">
      <c r="A270" s="10"/>
      <c r="B270" s="2"/>
      <c r="C270" s="7"/>
      <c r="D270" s="7"/>
      <c r="O270" s="2"/>
      <c r="P270" s="2"/>
      <c r="Q270" s="2"/>
      <c r="R270" s="2"/>
      <c r="S270" s="2"/>
      <c r="T270" s="2"/>
    </row>
    <row r="271" spans="1:20" s="1" customFormat="1" hidden="1">
      <c r="A271" s="10"/>
      <c r="B271" s="2"/>
      <c r="C271" s="7"/>
      <c r="D271" s="7"/>
      <c r="O271" s="2"/>
      <c r="P271" s="2"/>
      <c r="Q271" s="2"/>
      <c r="R271" s="2"/>
      <c r="S271" s="2"/>
      <c r="T271" s="2"/>
    </row>
    <row r="272" spans="1:20" s="1" customFormat="1" hidden="1">
      <c r="A272" s="10"/>
      <c r="B272" s="2"/>
      <c r="C272" s="7"/>
      <c r="D272" s="7"/>
      <c r="O272" s="2"/>
      <c r="P272" s="2"/>
      <c r="Q272" s="2"/>
      <c r="R272" s="2"/>
      <c r="S272" s="2"/>
      <c r="T272" s="2"/>
    </row>
    <row r="273" spans="1:20" s="1" customFormat="1" hidden="1">
      <c r="A273" s="10"/>
      <c r="B273" s="2"/>
      <c r="C273" s="7"/>
      <c r="D273" s="7"/>
      <c r="O273" s="2"/>
      <c r="P273" s="2"/>
      <c r="Q273" s="2"/>
      <c r="R273" s="2"/>
      <c r="S273" s="2"/>
      <c r="T273" s="2"/>
    </row>
    <row r="274" spans="1:20" s="1" customFormat="1" hidden="1">
      <c r="A274" s="10"/>
      <c r="B274" s="2"/>
      <c r="C274" s="7"/>
      <c r="D274" s="7"/>
      <c r="O274" s="2"/>
      <c r="P274" s="2"/>
      <c r="Q274" s="2"/>
      <c r="R274" s="2"/>
      <c r="S274" s="2"/>
      <c r="T274" s="2"/>
    </row>
    <row r="275" spans="1:20" s="1" customFormat="1" hidden="1">
      <c r="A275" s="10"/>
      <c r="B275" s="2"/>
      <c r="C275" s="7"/>
      <c r="D275" s="7"/>
      <c r="O275" s="2"/>
      <c r="P275" s="2"/>
      <c r="Q275" s="2"/>
      <c r="R275" s="2"/>
      <c r="S275" s="2"/>
      <c r="T275" s="2"/>
    </row>
    <row r="276" spans="1:20" s="1" customFormat="1" hidden="1">
      <c r="A276" s="10"/>
      <c r="B276" s="2"/>
      <c r="C276" s="7"/>
      <c r="D276" s="7"/>
      <c r="O276" s="2"/>
      <c r="P276" s="2"/>
      <c r="Q276" s="2"/>
      <c r="R276" s="2"/>
      <c r="S276" s="2"/>
      <c r="T276" s="2"/>
    </row>
    <row r="277" spans="1:20" s="1" customFormat="1" hidden="1">
      <c r="A277" s="10"/>
      <c r="B277" s="2"/>
      <c r="C277" s="7"/>
      <c r="D277" s="7"/>
      <c r="O277" s="2"/>
      <c r="P277" s="2"/>
      <c r="Q277" s="2"/>
      <c r="R277" s="2"/>
      <c r="S277" s="2"/>
      <c r="T277" s="2"/>
    </row>
    <row r="278" spans="1:20" s="1" customFormat="1" hidden="1">
      <c r="A278" s="10"/>
      <c r="B278" s="2"/>
      <c r="C278" s="7"/>
      <c r="D278" s="7"/>
      <c r="O278" s="2"/>
      <c r="P278" s="2"/>
      <c r="Q278" s="2"/>
      <c r="R278" s="2"/>
      <c r="S278" s="2"/>
      <c r="T278" s="2"/>
    </row>
    <row r="279" spans="1:20" s="1" customFormat="1" hidden="1">
      <c r="A279" s="10"/>
      <c r="B279" s="2"/>
      <c r="C279" s="7"/>
      <c r="D279" s="7"/>
      <c r="O279" s="2"/>
      <c r="P279" s="2"/>
      <c r="Q279" s="2"/>
      <c r="R279" s="2"/>
      <c r="S279" s="2"/>
      <c r="T279" s="2"/>
    </row>
    <row r="280" spans="1:20" s="1" customFormat="1" hidden="1">
      <c r="A280" s="10"/>
      <c r="B280" s="2"/>
      <c r="C280" s="7"/>
      <c r="D280" s="7"/>
      <c r="O280" s="2"/>
      <c r="P280" s="2"/>
      <c r="Q280" s="2"/>
      <c r="R280" s="2"/>
      <c r="S280" s="2"/>
      <c r="T280" s="2"/>
    </row>
    <row r="281" spans="1:20" s="1" customFormat="1" hidden="1">
      <c r="A281" s="10"/>
      <c r="B281" s="2"/>
      <c r="C281" s="7"/>
      <c r="D281" s="7"/>
      <c r="O281" s="2"/>
      <c r="P281" s="2"/>
      <c r="Q281" s="2"/>
      <c r="R281" s="2"/>
      <c r="S281" s="2"/>
      <c r="T281" s="2"/>
    </row>
    <row r="282" spans="1:20" s="1" customFormat="1" hidden="1">
      <c r="A282" s="10"/>
      <c r="B282" s="2"/>
      <c r="C282" s="7"/>
      <c r="D282" s="7"/>
      <c r="O282" s="2"/>
      <c r="P282" s="2"/>
      <c r="Q282" s="2"/>
      <c r="R282" s="2"/>
      <c r="S282" s="2"/>
      <c r="T282" s="2"/>
    </row>
    <row r="283" spans="1:20" s="1" customFormat="1" hidden="1">
      <c r="A283" s="10"/>
      <c r="B283" s="2"/>
      <c r="C283" s="7"/>
      <c r="D283" s="7"/>
      <c r="O283" s="2"/>
      <c r="P283" s="2"/>
      <c r="Q283" s="2"/>
      <c r="R283" s="2"/>
      <c r="S283" s="2"/>
      <c r="T283" s="2"/>
    </row>
    <row r="284" spans="1:20" s="1" customFormat="1" hidden="1">
      <c r="A284" s="10"/>
      <c r="B284" s="2"/>
      <c r="C284" s="7"/>
      <c r="D284" s="7"/>
      <c r="O284" s="2"/>
      <c r="P284" s="2"/>
      <c r="Q284" s="2"/>
      <c r="R284" s="2"/>
      <c r="S284" s="2"/>
      <c r="T284" s="2"/>
    </row>
    <row r="285" spans="1:20" s="1" customFormat="1" hidden="1">
      <c r="A285" s="10"/>
      <c r="B285" s="2"/>
      <c r="C285" s="7"/>
      <c r="D285" s="7"/>
      <c r="O285" s="2"/>
      <c r="P285" s="2"/>
      <c r="Q285" s="2"/>
      <c r="R285" s="2"/>
      <c r="S285" s="2"/>
      <c r="T285" s="2"/>
    </row>
    <row r="286" spans="1:20" s="1" customFormat="1" hidden="1">
      <c r="A286" s="10"/>
      <c r="B286" s="2"/>
      <c r="C286" s="7"/>
      <c r="D286" s="7"/>
      <c r="O286" s="2"/>
      <c r="P286" s="2"/>
      <c r="Q286" s="2"/>
      <c r="R286" s="2"/>
      <c r="S286" s="2"/>
      <c r="T286" s="2"/>
    </row>
    <row r="287" spans="1:20" s="1" customFormat="1" hidden="1">
      <c r="A287" s="10"/>
      <c r="B287" s="2"/>
      <c r="C287" s="7"/>
      <c r="D287" s="7"/>
      <c r="O287" s="2"/>
      <c r="P287" s="2"/>
      <c r="Q287" s="2"/>
      <c r="R287" s="2"/>
      <c r="S287" s="2"/>
      <c r="T287" s="2"/>
    </row>
    <row r="288" spans="1:20" s="1" customFormat="1" hidden="1">
      <c r="A288" s="10"/>
      <c r="B288" s="2"/>
      <c r="C288" s="7"/>
      <c r="D288" s="7"/>
      <c r="O288" s="2"/>
      <c r="P288" s="2"/>
      <c r="Q288" s="2"/>
      <c r="R288" s="2"/>
      <c r="S288" s="2"/>
      <c r="T288" s="2"/>
    </row>
    <row r="289" spans="1:20" s="1" customFormat="1" hidden="1">
      <c r="A289" s="10"/>
      <c r="B289" s="2"/>
      <c r="C289" s="7"/>
      <c r="D289" s="7"/>
      <c r="O289" s="2"/>
      <c r="P289" s="2"/>
      <c r="Q289" s="2"/>
      <c r="R289" s="2"/>
      <c r="S289" s="2"/>
      <c r="T289" s="2"/>
    </row>
    <row r="290" spans="1:20" s="1" customFormat="1" hidden="1">
      <c r="A290" s="10"/>
      <c r="B290" s="2"/>
      <c r="C290" s="7"/>
      <c r="D290" s="7"/>
      <c r="O290" s="2"/>
      <c r="P290" s="2"/>
      <c r="Q290" s="2"/>
      <c r="R290" s="2"/>
      <c r="S290" s="2"/>
      <c r="T290" s="2"/>
    </row>
    <row r="291" spans="1:20" s="1" customFormat="1" hidden="1">
      <c r="A291" s="10"/>
      <c r="B291" s="2"/>
      <c r="C291" s="7"/>
      <c r="D291" s="7"/>
      <c r="O291" s="2"/>
      <c r="P291" s="2"/>
      <c r="Q291" s="2"/>
      <c r="R291" s="2"/>
      <c r="S291" s="2"/>
      <c r="T291" s="2"/>
    </row>
    <row r="292" spans="1:20" s="1" customFormat="1" hidden="1">
      <c r="A292" s="10"/>
      <c r="B292" s="2"/>
      <c r="C292" s="7"/>
      <c r="D292" s="7"/>
      <c r="O292" s="2"/>
      <c r="P292" s="2"/>
      <c r="Q292" s="2"/>
      <c r="R292" s="2"/>
      <c r="S292" s="2"/>
      <c r="T292" s="2"/>
    </row>
    <row r="293" spans="1:20" s="1" customFormat="1" hidden="1">
      <c r="A293" s="10"/>
      <c r="B293" s="2"/>
      <c r="C293" s="7"/>
      <c r="D293" s="7"/>
      <c r="O293" s="2"/>
      <c r="P293" s="2"/>
      <c r="Q293" s="2"/>
      <c r="R293" s="2"/>
      <c r="S293" s="2"/>
      <c r="T293" s="2"/>
    </row>
    <row r="294" spans="1:20" s="1" customFormat="1" hidden="1">
      <c r="A294" s="10"/>
      <c r="B294" s="2"/>
      <c r="C294" s="7"/>
      <c r="D294" s="7"/>
      <c r="O294" s="2"/>
      <c r="P294" s="2"/>
      <c r="Q294" s="2"/>
      <c r="R294" s="2"/>
      <c r="S294" s="2"/>
      <c r="T294" s="2"/>
    </row>
    <row r="295" spans="1:20" s="1" customFormat="1" hidden="1">
      <c r="A295" s="10"/>
      <c r="B295" s="2"/>
      <c r="C295" s="7"/>
      <c r="D295" s="7"/>
      <c r="O295" s="2"/>
      <c r="P295" s="2"/>
      <c r="Q295" s="2"/>
      <c r="R295" s="2"/>
      <c r="S295" s="2"/>
      <c r="T295" s="2"/>
    </row>
    <row r="296" spans="1:20" s="1" customFormat="1" hidden="1">
      <c r="A296" s="10"/>
      <c r="B296" s="2"/>
      <c r="C296" s="7"/>
      <c r="D296" s="7"/>
      <c r="O296" s="2"/>
      <c r="P296" s="2"/>
      <c r="Q296" s="2"/>
      <c r="R296" s="2"/>
      <c r="S296" s="2"/>
      <c r="T296" s="2"/>
    </row>
    <row r="297" spans="1:20" s="1" customFormat="1" hidden="1">
      <c r="A297" s="10"/>
      <c r="B297" s="2"/>
      <c r="C297" s="7"/>
      <c r="D297" s="7"/>
      <c r="O297" s="2"/>
      <c r="P297" s="2"/>
      <c r="Q297" s="2"/>
      <c r="R297" s="2"/>
      <c r="S297" s="2"/>
      <c r="T297" s="2"/>
    </row>
    <row r="298" spans="1:20" s="1" customFormat="1" hidden="1">
      <c r="A298" s="10"/>
      <c r="B298" s="2"/>
      <c r="C298" s="7"/>
      <c r="D298" s="7"/>
      <c r="O298" s="2"/>
      <c r="P298" s="2"/>
      <c r="Q298" s="2"/>
      <c r="R298" s="2"/>
      <c r="S298" s="2"/>
      <c r="T298" s="2"/>
    </row>
    <row r="299" spans="1:20" s="1" customFormat="1" hidden="1">
      <c r="A299" s="10"/>
      <c r="B299" s="2"/>
      <c r="C299" s="7"/>
      <c r="D299" s="7"/>
      <c r="O299" s="2"/>
      <c r="P299" s="2"/>
      <c r="Q299" s="2"/>
      <c r="R299" s="2"/>
      <c r="S299" s="2"/>
      <c r="T299" s="2"/>
    </row>
    <row r="300" spans="1:20" s="1" customFormat="1" hidden="1">
      <c r="A300" s="10"/>
      <c r="B300" s="2"/>
      <c r="C300" s="7"/>
      <c r="D300" s="7"/>
      <c r="O300" s="2"/>
      <c r="P300" s="2"/>
      <c r="Q300" s="2"/>
      <c r="R300" s="2"/>
      <c r="S300" s="2"/>
      <c r="T300" s="2"/>
    </row>
    <row r="301" spans="1:20" s="1" customFormat="1" hidden="1">
      <c r="A301" s="10"/>
      <c r="B301" s="2"/>
      <c r="C301" s="7"/>
      <c r="D301" s="7"/>
      <c r="O301" s="2"/>
      <c r="P301" s="2"/>
      <c r="Q301" s="2"/>
      <c r="R301" s="2"/>
      <c r="S301" s="2"/>
      <c r="T301" s="2"/>
    </row>
    <row r="302" spans="1:20" s="1" customFormat="1" hidden="1">
      <c r="A302" s="10"/>
      <c r="B302" s="2"/>
      <c r="C302" s="7"/>
      <c r="D302" s="7"/>
      <c r="O302" s="2"/>
      <c r="P302" s="2"/>
      <c r="Q302" s="2"/>
      <c r="R302" s="2"/>
      <c r="S302" s="2"/>
      <c r="T302" s="2"/>
    </row>
    <row r="303" spans="1:20" s="1" customFormat="1" hidden="1">
      <c r="A303" s="10"/>
      <c r="B303" s="2"/>
      <c r="C303" s="7"/>
      <c r="D303" s="7"/>
      <c r="O303" s="2"/>
      <c r="P303" s="2"/>
      <c r="Q303" s="2"/>
      <c r="R303" s="2"/>
      <c r="S303" s="2"/>
      <c r="T303" s="2"/>
    </row>
    <row r="304" spans="1:20" s="1" customFormat="1" hidden="1">
      <c r="A304" s="10"/>
      <c r="B304" s="2"/>
      <c r="C304" s="7"/>
      <c r="D304" s="7"/>
      <c r="O304" s="2"/>
      <c r="P304" s="2"/>
      <c r="Q304" s="2"/>
      <c r="R304" s="2"/>
      <c r="S304" s="2"/>
      <c r="T304" s="2"/>
    </row>
    <row r="305" spans="1:20" s="1" customFormat="1" hidden="1">
      <c r="A305" s="10"/>
      <c r="B305" s="2"/>
      <c r="C305" s="7"/>
      <c r="D305" s="7"/>
      <c r="O305" s="2"/>
      <c r="P305" s="2"/>
      <c r="Q305" s="2"/>
      <c r="R305" s="2"/>
      <c r="S305" s="2"/>
      <c r="T305" s="2"/>
    </row>
    <row r="306" spans="1:20" s="1" customFormat="1" hidden="1">
      <c r="A306" s="10"/>
      <c r="B306" s="2"/>
      <c r="C306" s="7"/>
      <c r="D306" s="7"/>
      <c r="O306" s="2"/>
      <c r="P306" s="2"/>
      <c r="Q306" s="2"/>
      <c r="R306" s="2"/>
      <c r="S306" s="2"/>
      <c r="T306" s="2"/>
    </row>
    <row r="307" spans="1:20" s="1" customFormat="1" hidden="1">
      <c r="A307" s="10"/>
      <c r="B307" s="2"/>
      <c r="C307" s="7"/>
      <c r="D307" s="7"/>
      <c r="O307" s="2"/>
      <c r="P307" s="2"/>
      <c r="Q307" s="2"/>
      <c r="R307" s="2"/>
      <c r="S307" s="2"/>
      <c r="T307" s="2"/>
    </row>
    <row r="308" spans="1:20" s="1" customFormat="1" hidden="1">
      <c r="A308" s="10"/>
      <c r="B308" s="2"/>
      <c r="C308" s="7"/>
      <c r="D308" s="7"/>
      <c r="O308" s="2"/>
      <c r="P308" s="2"/>
      <c r="Q308" s="2"/>
      <c r="R308" s="2"/>
      <c r="S308" s="2"/>
      <c r="T308" s="2"/>
    </row>
    <row r="309" spans="1:20" s="1" customFormat="1" hidden="1">
      <c r="A309" s="10"/>
      <c r="B309" s="2"/>
      <c r="C309" s="7"/>
      <c r="D309" s="7"/>
      <c r="O309" s="2"/>
      <c r="P309" s="2"/>
      <c r="Q309" s="2"/>
      <c r="R309" s="2"/>
      <c r="S309" s="2"/>
      <c r="T309" s="2"/>
    </row>
    <row r="310" spans="1:20" s="1" customFormat="1" hidden="1">
      <c r="A310" s="10"/>
      <c r="B310" s="2"/>
      <c r="C310" s="7"/>
      <c r="D310" s="7"/>
      <c r="O310" s="2"/>
      <c r="P310" s="2"/>
      <c r="Q310" s="2"/>
      <c r="R310" s="2"/>
      <c r="S310" s="2"/>
      <c r="T310" s="2"/>
    </row>
    <row r="311" spans="1:20" s="1" customFormat="1" hidden="1">
      <c r="A311" s="10"/>
      <c r="B311" s="2"/>
      <c r="C311" s="7"/>
      <c r="D311" s="7"/>
      <c r="O311" s="2"/>
      <c r="P311" s="2"/>
      <c r="Q311" s="2"/>
      <c r="R311" s="2"/>
      <c r="S311" s="2"/>
      <c r="T311" s="2"/>
    </row>
    <row r="312" spans="1:20" s="1" customFormat="1" hidden="1">
      <c r="A312" s="10"/>
      <c r="B312" s="2"/>
      <c r="C312" s="7"/>
      <c r="D312" s="7"/>
      <c r="O312" s="2"/>
      <c r="P312" s="2"/>
      <c r="Q312" s="2"/>
      <c r="R312" s="2"/>
      <c r="S312" s="2"/>
      <c r="T312" s="2"/>
    </row>
    <row r="313" spans="1:20" s="1" customFormat="1" hidden="1">
      <c r="A313" s="10"/>
      <c r="B313" s="2"/>
      <c r="C313" s="7"/>
      <c r="D313" s="7"/>
      <c r="O313" s="2"/>
      <c r="P313" s="2"/>
      <c r="Q313" s="2"/>
      <c r="R313" s="2"/>
      <c r="S313" s="2"/>
      <c r="T313" s="2"/>
    </row>
    <row r="314" spans="1:20" s="1" customFormat="1" hidden="1">
      <c r="A314" s="10"/>
      <c r="B314" s="2"/>
      <c r="C314" s="7"/>
      <c r="D314" s="7"/>
      <c r="O314" s="2"/>
      <c r="P314" s="2"/>
      <c r="Q314" s="2"/>
      <c r="R314" s="2"/>
      <c r="S314" s="2"/>
      <c r="T314" s="2"/>
    </row>
    <row r="315" spans="1:20" s="1" customFormat="1" hidden="1">
      <c r="A315" s="10"/>
      <c r="B315" s="2"/>
      <c r="C315" s="7"/>
      <c r="D315" s="7"/>
      <c r="O315" s="2"/>
      <c r="P315" s="2"/>
      <c r="Q315" s="2"/>
      <c r="R315" s="2"/>
      <c r="S315" s="2"/>
      <c r="T315" s="2"/>
    </row>
    <row r="316" spans="1:20" s="1" customFormat="1" hidden="1">
      <c r="A316" s="10"/>
      <c r="B316" s="2"/>
      <c r="C316" s="7"/>
      <c r="D316" s="7"/>
      <c r="O316" s="2"/>
      <c r="P316" s="2"/>
      <c r="Q316" s="2"/>
      <c r="R316" s="2"/>
      <c r="S316" s="2"/>
      <c r="T316" s="2"/>
    </row>
    <row r="317" spans="1:20" s="1" customFormat="1" hidden="1">
      <c r="A317" s="10"/>
      <c r="B317" s="2"/>
      <c r="C317" s="7"/>
      <c r="D317" s="7"/>
      <c r="O317" s="2"/>
      <c r="P317" s="2"/>
      <c r="Q317" s="2"/>
      <c r="R317" s="2"/>
      <c r="S317" s="2"/>
      <c r="T317" s="2"/>
    </row>
    <row r="318" spans="1:20" s="1" customFormat="1" hidden="1">
      <c r="A318" s="10"/>
      <c r="B318" s="2"/>
      <c r="C318" s="7"/>
      <c r="D318" s="7"/>
      <c r="O318" s="2"/>
      <c r="P318" s="2"/>
      <c r="Q318" s="2"/>
      <c r="R318" s="2"/>
      <c r="S318" s="2"/>
      <c r="T318" s="2"/>
    </row>
    <row r="319" spans="1:20" s="1" customFormat="1" hidden="1">
      <c r="A319" s="10"/>
      <c r="B319" s="2"/>
      <c r="C319" s="7"/>
      <c r="D319" s="7"/>
      <c r="O319" s="2"/>
      <c r="P319" s="2"/>
      <c r="Q319" s="2"/>
      <c r="R319" s="2"/>
      <c r="S319" s="2"/>
      <c r="T319" s="2"/>
    </row>
    <row r="320" spans="1:20" s="1" customFormat="1" hidden="1">
      <c r="A320" s="10"/>
      <c r="B320" s="2"/>
      <c r="C320" s="7"/>
      <c r="D320" s="7"/>
      <c r="O320" s="2"/>
      <c r="P320" s="2"/>
      <c r="Q320" s="2"/>
      <c r="R320" s="2"/>
      <c r="S320" s="2"/>
      <c r="T320" s="2"/>
    </row>
    <row r="321" spans="1:20" s="1" customFormat="1" hidden="1">
      <c r="A321" s="10"/>
      <c r="B321" s="2"/>
      <c r="C321" s="7"/>
      <c r="D321" s="7"/>
      <c r="O321" s="2"/>
      <c r="P321" s="2"/>
      <c r="Q321" s="2"/>
      <c r="R321" s="2"/>
      <c r="S321" s="2"/>
      <c r="T321" s="2"/>
    </row>
    <row r="322" spans="1:20" s="1" customFormat="1" hidden="1">
      <c r="A322" s="10"/>
      <c r="B322" s="2"/>
      <c r="C322" s="7"/>
      <c r="D322" s="7"/>
      <c r="O322" s="2"/>
      <c r="P322" s="2"/>
      <c r="Q322" s="2"/>
      <c r="R322" s="2"/>
      <c r="S322" s="2"/>
      <c r="T322" s="2"/>
    </row>
    <row r="323" spans="1:20" s="1" customFormat="1" hidden="1">
      <c r="A323" s="10"/>
      <c r="B323" s="2"/>
      <c r="C323" s="7"/>
      <c r="D323" s="7"/>
      <c r="O323" s="2"/>
      <c r="P323" s="2"/>
      <c r="Q323" s="2"/>
      <c r="R323" s="2"/>
      <c r="S323" s="2"/>
      <c r="T323" s="2"/>
    </row>
    <row r="324" spans="1:20" s="1" customFormat="1" hidden="1">
      <c r="A324" s="10"/>
      <c r="B324" s="2"/>
      <c r="C324" s="7"/>
      <c r="D324" s="7"/>
      <c r="O324" s="2"/>
      <c r="P324" s="2"/>
      <c r="Q324" s="2"/>
      <c r="R324" s="2"/>
      <c r="S324" s="2"/>
      <c r="T324" s="2"/>
    </row>
    <row r="325" spans="1:20" s="1" customFormat="1" hidden="1">
      <c r="A325" s="10"/>
      <c r="B325" s="2"/>
      <c r="C325" s="7"/>
      <c r="D325" s="7"/>
      <c r="O325" s="2"/>
      <c r="P325" s="2"/>
      <c r="Q325" s="2"/>
      <c r="R325" s="2"/>
      <c r="S325" s="2"/>
      <c r="T325" s="2"/>
    </row>
    <row r="326" spans="1:20" s="1" customFormat="1" hidden="1">
      <c r="A326" s="10"/>
      <c r="B326" s="2"/>
      <c r="C326" s="7"/>
      <c r="D326" s="7"/>
      <c r="O326" s="2"/>
      <c r="P326" s="2"/>
      <c r="Q326" s="2"/>
      <c r="R326" s="2"/>
      <c r="S326" s="2"/>
      <c r="T326" s="2"/>
    </row>
    <row r="327" spans="1:20" s="1" customFormat="1" hidden="1">
      <c r="A327" s="10"/>
      <c r="B327" s="2"/>
      <c r="C327" s="7"/>
      <c r="D327" s="7"/>
      <c r="O327" s="2"/>
      <c r="P327" s="2"/>
      <c r="Q327" s="2"/>
      <c r="R327" s="2"/>
      <c r="S327" s="2"/>
      <c r="T327" s="2"/>
    </row>
    <row r="328" spans="1:20" s="1" customFormat="1" hidden="1">
      <c r="A328" s="10"/>
      <c r="B328" s="2"/>
      <c r="C328" s="7"/>
      <c r="D328" s="7"/>
      <c r="O328" s="2"/>
      <c r="P328" s="2"/>
      <c r="Q328" s="2"/>
      <c r="R328" s="2"/>
      <c r="S328" s="2"/>
      <c r="T328" s="2"/>
    </row>
    <row r="329" spans="1:20" s="1" customFormat="1" hidden="1">
      <c r="A329" s="10"/>
      <c r="B329" s="2"/>
      <c r="C329" s="7"/>
      <c r="D329" s="7"/>
      <c r="O329" s="2"/>
      <c r="P329" s="2"/>
      <c r="Q329" s="2"/>
      <c r="R329" s="2"/>
      <c r="S329" s="2"/>
      <c r="T329" s="2"/>
    </row>
    <row r="330" spans="1:20" s="1" customFormat="1" hidden="1">
      <c r="A330" s="10"/>
      <c r="B330" s="2"/>
      <c r="C330" s="7"/>
      <c r="D330" s="7"/>
      <c r="O330" s="2"/>
      <c r="P330" s="2"/>
      <c r="Q330" s="2"/>
      <c r="R330" s="2"/>
      <c r="S330" s="2"/>
      <c r="T330" s="2"/>
    </row>
    <row r="331" spans="1:20" s="1" customFormat="1" hidden="1">
      <c r="A331" s="10"/>
      <c r="B331" s="2"/>
      <c r="C331" s="7"/>
      <c r="D331" s="7"/>
      <c r="O331" s="2"/>
      <c r="P331" s="2"/>
      <c r="Q331" s="2"/>
      <c r="R331" s="2"/>
      <c r="S331" s="2"/>
      <c r="T331" s="2"/>
    </row>
    <row r="332" spans="1:20" s="1" customFormat="1" hidden="1">
      <c r="A332" s="10"/>
      <c r="B332" s="2"/>
      <c r="C332" s="7"/>
      <c r="D332" s="7"/>
      <c r="O332" s="2"/>
      <c r="P332" s="2"/>
      <c r="Q332" s="2"/>
      <c r="R332" s="2"/>
      <c r="S332" s="2"/>
      <c r="T332" s="2"/>
    </row>
    <row r="333" spans="1:20" s="1" customFormat="1" hidden="1">
      <c r="A333" s="10"/>
      <c r="B333" s="2"/>
      <c r="C333" s="7"/>
      <c r="D333" s="7"/>
      <c r="O333" s="2"/>
      <c r="P333" s="2"/>
      <c r="Q333" s="2"/>
      <c r="R333" s="2"/>
      <c r="S333" s="2"/>
      <c r="T333" s="2"/>
    </row>
    <row r="334" spans="1:20" s="1" customFormat="1" hidden="1">
      <c r="A334" s="10"/>
      <c r="B334" s="2"/>
      <c r="C334" s="7"/>
      <c r="D334" s="7"/>
      <c r="O334" s="2"/>
      <c r="P334" s="2"/>
      <c r="Q334" s="2"/>
      <c r="R334" s="2"/>
      <c r="S334" s="2"/>
      <c r="T334" s="2"/>
    </row>
    <row r="335" spans="1:20" s="1" customFormat="1" hidden="1">
      <c r="A335" s="10"/>
      <c r="B335" s="2"/>
      <c r="C335" s="7"/>
      <c r="D335" s="7"/>
      <c r="O335" s="2"/>
      <c r="P335" s="2"/>
      <c r="Q335" s="2"/>
      <c r="R335" s="2"/>
      <c r="S335" s="2"/>
      <c r="T335" s="2"/>
    </row>
    <row r="336" spans="1:20" s="1" customFormat="1" hidden="1">
      <c r="A336" s="10"/>
      <c r="B336" s="2"/>
      <c r="C336" s="7"/>
      <c r="D336" s="7"/>
      <c r="O336" s="2"/>
      <c r="P336" s="2"/>
      <c r="Q336" s="2"/>
      <c r="R336" s="2"/>
      <c r="S336" s="2"/>
      <c r="T336" s="2"/>
    </row>
    <row r="337" spans="1:26" s="1" customFormat="1" hidden="1">
      <c r="A337" s="10"/>
      <c r="B337" s="2"/>
      <c r="C337" s="7"/>
      <c r="D337" s="7"/>
      <c r="O337" s="2"/>
      <c r="P337" s="2"/>
      <c r="Q337" s="2"/>
      <c r="R337" s="2"/>
      <c r="S337" s="2"/>
      <c r="T337" s="2"/>
    </row>
    <row r="338" spans="1:26" s="1" customFormat="1" hidden="1">
      <c r="A338" s="10"/>
      <c r="B338" s="2"/>
      <c r="C338" s="7"/>
      <c r="D338" s="7"/>
      <c r="O338" s="2"/>
      <c r="P338" s="2"/>
      <c r="Q338" s="2"/>
      <c r="R338" s="2"/>
      <c r="S338" s="2"/>
      <c r="T338" s="2"/>
      <c r="U338" s="2"/>
      <c r="V338" s="2"/>
      <c r="W338" s="2"/>
      <c r="X338" s="2"/>
      <c r="Y338" s="2"/>
      <c r="Z338" s="2"/>
    </row>
    <row r="339" spans="1:26" s="1" customFormat="1" hidden="1">
      <c r="A339" s="10"/>
      <c r="B339" s="2"/>
      <c r="C339" s="7"/>
      <c r="D339" s="7"/>
      <c r="O339" s="2"/>
      <c r="P339" s="2"/>
      <c r="Q339" s="2"/>
      <c r="R339" s="2"/>
      <c r="S339" s="2"/>
      <c r="T339" s="2"/>
      <c r="U339" s="2"/>
      <c r="V339" s="2"/>
      <c r="W339" s="2"/>
      <c r="X339" s="2"/>
      <c r="Y339" s="2"/>
      <c r="Z339" s="2"/>
    </row>
    <row r="340" spans="1:26" s="1" customFormat="1" hidden="1">
      <c r="A340" s="10"/>
      <c r="B340" s="2"/>
      <c r="C340" s="7"/>
      <c r="D340" s="7"/>
      <c r="O340" s="2"/>
      <c r="P340" s="2"/>
      <c r="Q340" s="2"/>
      <c r="R340" s="2"/>
      <c r="S340" s="2"/>
      <c r="T340" s="2"/>
      <c r="U340" s="2"/>
      <c r="V340" s="2"/>
      <c r="W340" s="2"/>
      <c r="X340" s="2"/>
      <c r="Y340" s="2"/>
      <c r="Z340" s="2"/>
    </row>
    <row r="341" spans="1:26" s="1" customFormat="1" hidden="1">
      <c r="A341" s="10"/>
      <c r="B341" s="2"/>
      <c r="C341" s="7"/>
      <c r="D341" s="7"/>
      <c r="O341" s="2"/>
      <c r="P341" s="2"/>
      <c r="Q341" s="2"/>
      <c r="R341" s="2"/>
      <c r="S341" s="2"/>
      <c r="T341" s="2"/>
      <c r="U341" s="2"/>
      <c r="V341" s="2"/>
      <c r="W341" s="2"/>
      <c r="X341" s="2"/>
      <c r="Y341" s="2"/>
      <c r="Z341" s="2"/>
    </row>
    <row r="342" spans="1:26" s="1" customFormat="1" hidden="1">
      <c r="A342" s="10"/>
      <c r="B342" s="2"/>
      <c r="C342" s="7"/>
      <c r="D342" s="7"/>
      <c r="O342" s="2"/>
      <c r="P342" s="2"/>
      <c r="Q342" s="2"/>
      <c r="R342" s="2"/>
      <c r="S342" s="2"/>
      <c r="T342" s="2"/>
      <c r="U342" s="2"/>
      <c r="V342" s="2"/>
      <c r="W342" s="2"/>
      <c r="X342" s="2"/>
      <c r="Y342" s="2"/>
      <c r="Z342" s="2"/>
    </row>
    <row r="343" spans="1:26" s="1" customFormat="1" hidden="1">
      <c r="A343" s="10"/>
      <c r="B343" s="2"/>
      <c r="C343" s="7"/>
      <c r="D343" s="7"/>
      <c r="O343" s="2"/>
      <c r="P343" s="2"/>
      <c r="Q343" s="2"/>
      <c r="R343" s="2"/>
      <c r="S343" s="2"/>
      <c r="T343" s="2"/>
      <c r="U343" s="2"/>
      <c r="V343" s="2"/>
      <c r="W343" s="2"/>
      <c r="X343" s="2"/>
      <c r="Y343" s="2"/>
      <c r="Z343" s="2"/>
    </row>
    <row r="344" spans="1:26" s="1" customFormat="1" hidden="1">
      <c r="A344" s="10"/>
      <c r="B344" s="2"/>
      <c r="C344" s="7"/>
      <c r="D344" s="7"/>
      <c r="O344" s="2"/>
      <c r="P344" s="2"/>
      <c r="Q344" s="2"/>
      <c r="R344" s="2"/>
      <c r="S344" s="2"/>
      <c r="T344" s="2"/>
      <c r="U344" s="2"/>
      <c r="V344" s="2"/>
      <c r="W344" s="2"/>
      <c r="X344" s="2"/>
      <c r="Y344" s="2"/>
      <c r="Z344" s="2"/>
    </row>
    <row r="345" spans="1:26" s="1" customFormat="1" hidden="1">
      <c r="A345" s="10"/>
      <c r="B345" s="2"/>
      <c r="C345" s="7"/>
      <c r="D345" s="7"/>
      <c r="O345" s="2"/>
      <c r="P345" s="2"/>
      <c r="Q345" s="2"/>
      <c r="R345" s="2"/>
      <c r="S345" s="2"/>
      <c r="T345" s="2"/>
      <c r="U345" s="2"/>
      <c r="V345" s="2"/>
      <c r="W345" s="2"/>
      <c r="X345" s="2"/>
      <c r="Y345" s="2"/>
      <c r="Z345" s="2"/>
    </row>
    <row r="346" spans="1:26" s="1" customFormat="1" hidden="1">
      <c r="A346" s="10"/>
      <c r="B346" s="2"/>
      <c r="C346" s="7"/>
      <c r="D346" s="7"/>
      <c r="O346" s="2"/>
      <c r="P346" s="2"/>
      <c r="Q346" s="2"/>
      <c r="R346" s="2"/>
      <c r="S346" s="2"/>
      <c r="T346" s="2"/>
      <c r="U346" s="2"/>
      <c r="V346" s="2"/>
      <c r="W346" s="2"/>
      <c r="X346" s="2"/>
      <c r="Y346" s="2"/>
      <c r="Z346" s="2"/>
    </row>
    <row r="347" spans="1:26" s="1" customFormat="1" hidden="1">
      <c r="A347" s="10"/>
      <c r="B347" s="2"/>
      <c r="C347" s="7"/>
      <c r="D347" s="7"/>
      <c r="O347" s="2"/>
      <c r="P347" s="2"/>
      <c r="Q347" s="2"/>
      <c r="R347" s="2"/>
      <c r="S347" s="2"/>
      <c r="T347" s="2"/>
      <c r="U347" s="2"/>
      <c r="V347" s="2"/>
      <c r="W347" s="2"/>
      <c r="X347" s="2"/>
      <c r="Y347" s="2"/>
      <c r="Z347" s="2"/>
    </row>
  </sheetData>
  <sheetProtection sheet="1" objects="1" scenarios="1"/>
  <protectedRanges>
    <protectedRange sqref="I3:L53 A3:G53" name="UserEdit_231"/>
  </protectedRanges>
  <mergeCells count="8">
    <mergeCell ref="A1:D1"/>
    <mergeCell ref="N55:O55"/>
    <mergeCell ref="P55:Q55"/>
    <mergeCell ref="I1:M1"/>
    <mergeCell ref="O1:Q1"/>
    <mergeCell ref="N54:O54"/>
    <mergeCell ref="P54:Q54"/>
    <mergeCell ref="E1:H1"/>
  </mergeCells>
  <conditionalFormatting sqref="B3:B53">
    <cfRule type="expression" dxfId="101" priority="12">
      <formula>ISNUMBER(A3)</formula>
    </cfRule>
  </conditionalFormatting>
  <conditionalFormatting sqref="B3:D53">
    <cfRule type="expression" dxfId="100" priority="7">
      <formula>ISTEXT(B3)</formula>
    </cfRule>
  </conditionalFormatting>
  <conditionalFormatting sqref="C3:C53">
    <cfRule type="expression" dxfId="99" priority="10">
      <formula>ISNUMBER(A3)</formula>
    </cfRule>
  </conditionalFormatting>
  <conditionalFormatting sqref="D3:D53">
    <cfRule type="expression" dxfId="98" priority="8">
      <formula>ISNUMBER(A3)</formula>
    </cfRule>
  </conditionalFormatting>
  <conditionalFormatting sqref="E3:E53">
    <cfRule type="expression" dxfId="97" priority="15">
      <formula>ISNUMBER(A3)</formula>
    </cfRule>
  </conditionalFormatting>
  <conditionalFormatting sqref="E3:G53">
    <cfRule type="expression" dxfId="96" priority="13">
      <formula>ISNUMBER(E3)</formula>
    </cfRule>
  </conditionalFormatting>
  <conditionalFormatting sqref="F3:F53">
    <cfRule type="expression" dxfId="95" priority="40">
      <formula>ISNUMBER(A3)</formula>
    </cfRule>
  </conditionalFormatting>
  <conditionalFormatting sqref="G3:G53">
    <cfRule type="expression" dxfId="94" priority="37">
      <formula>ISNUMBER(A3)</formula>
    </cfRule>
  </conditionalFormatting>
  <conditionalFormatting sqref="I3:I53">
    <cfRule type="expression" dxfId="93" priority="23">
      <formula>ISNUMBER(A3)</formula>
    </cfRule>
  </conditionalFormatting>
  <conditionalFormatting sqref="I3:L53">
    <cfRule type="expression" dxfId="92" priority="16">
      <formula>ISNUMBER(I3)</formula>
    </cfRule>
  </conditionalFormatting>
  <conditionalFormatting sqref="J3:J53">
    <cfRule type="expression" dxfId="91" priority="21">
      <formula>ISNUMBER(A3)</formula>
    </cfRule>
  </conditionalFormatting>
  <conditionalFormatting sqref="K3:K53">
    <cfRule type="expression" dxfId="90" priority="19">
      <formula>ISNUMBER(A3)</formula>
    </cfRule>
  </conditionalFormatting>
  <conditionalFormatting sqref="L3:L53">
    <cfRule type="expression" dxfId="89" priority="17">
      <formula>ISNUMBER(A3)</formula>
    </cfRule>
  </conditionalFormatting>
  <conditionalFormatting sqref="P3:P53">
    <cfRule type="cellIs" dxfId="88" priority="45" stopIfTrue="1" operator="equal">
      <formula>"HIGH"</formula>
    </cfRule>
    <cfRule type="cellIs" dxfId="87" priority="46" stopIfTrue="1" operator="equal">
      <formula>"MED"</formula>
    </cfRule>
    <cfRule type="cellIs" dxfId="86" priority="47" stopIfTrue="1" operator="equal">
      <formula>"LOW"</formula>
    </cfRule>
  </conditionalFormatting>
  <conditionalFormatting sqref="P54">
    <cfRule type="containsText" dxfId="85" priority="1" operator="containsText" text="FAIL">
      <formula>NOT(ISERROR(SEARCH("FAIL",P54)))</formula>
    </cfRule>
  </conditionalFormatting>
  <conditionalFormatting sqref="P55">
    <cfRule type="containsText" dxfId="84" priority="3" operator="containsText" text="Unconditional pass">
      <formula>NOT(ISERROR(SEARCH("Unconditional pass",P55)))</formula>
    </cfRule>
  </conditionalFormatting>
  <conditionalFormatting sqref="P55:Q55">
    <cfRule type="containsText" dxfId="82" priority="2" operator="containsText" text="Fail">
      <formula>NOT(ISERROR(SEARCH("Fail",P55)))</formula>
    </cfRule>
  </conditionalFormatting>
  <conditionalFormatting sqref="Q3:Q53">
    <cfRule type="cellIs" dxfId="81" priority="48" stopIfTrue="1" operator="equal">
      <formula>"&lt;60"</formula>
    </cfRule>
    <cfRule type="cellIs" dxfId="80" priority="49" stopIfTrue="1" operator="equal">
      <formula>"60-79"</formula>
    </cfRule>
    <cfRule type="cellIs" dxfId="79" priority="50" stopIfTrue="1" operator="equal">
      <formula>"≥80"</formula>
    </cfRule>
  </conditionalFormatting>
  <dataValidations count="3">
    <dataValidation type="list" allowBlank="1" showInputMessage="1" showErrorMessage="1" sqref="A54:A76" xr:uid="{93C93ABA-C0BE-4CF1-9DCB-D2FBF8D18741}">
      <formula1>ScoringElement</formula1>
    </dataValidation>
    <dataValidation type="list" allowBlank="1" showInputMessage="1" showErrorMessage="1" sqref="A3:A53" xr:uid="{6F67E828-C69A-4DAF-8C28-A031A5625C6E}">
      <formula1>scoringel</formula1>
    </dataValidation>
    <dataValidation type="whole" allowBlank="1" showInputMessage="1" showErrorMessage="1" errorTitle="Error" error="Scores must be between 1 and 3" sqref="I3:L53 E3:G53" xr:uid="{49BB5644-81C3-4B9E-A9F6-D393A148C5E5}">
      <formula1>1</formula1>
      <formula2>3</formula2>
    </dataValidation>
  </dataValidations>
  <pageMargins left="0.75" right="0.75" top="1" bottom="1" header="0.5" footer="0.5"/>
  <pageSetup paperSize="9" scale="51"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4" operator="containsText" id="{A298ECAF-F807-46B7-B036-1AFC857A149E}">
            <xm:f>NOT(ISERROR(SEARCH("Pass with condition",P55)))</xm:f>
            <xm:f>"Pass with condition"</xm:f>
            <x14:dxf>
              <fill>
                <patternFill>
                  <bgColor rgb="FFFFFF00"/>
                </patternFill>
              </fill>
            </x14:dxf>
          </x14:cfRule>
          <xm:sqref>P55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Governance_x0020_Body xmlns="DF4B8A4B-0CFC-4C20-846F-EA898DEF5F03">N/A</Governance_x0020_Body>
    <Project_x0020_Lead xmlns="DF4B8A4B-0CFC-4C20-846F-EA898DEF5F03">
      <UserInfo>
        <DisplayName>Kate Dewar</DisplayName>
        <AccountId>400</AccountId>
        <AccountType/>
      </UserInfo>
    </Project_x0020_Lead>
    <Agenda_x0020_Item xmlns="DF4B8A4B-0CFC-4C20-846F-EA898DEF5F03" xsi:nil="true"/>
    <d272b355dc074d35ab4accda223657ae xmlns="df4b8a4b-0cfc-4c20-846f-ea898def5f03">
      <Terms xmlns="http://schemas.microsoft.com/office/infopath/2007/PartnerControls">
        <TermInfo xmlns="http://schemas.microsoft.com/office/infopath/2007/PartnerControls">
          <TermName xmlns="http://schemas.microsoft.com/office/infopath/2007/PartnerControls">Forms and Templates</TermName>
          <TermId xmlns="http://schemas.microsoft.com/office/infopath/2007/PartnerControls">41b772d6-a41f-4d02-958f-381b9ff4b42f</TermId>
        </TermInfo>
      </Terms>
    </d272b355dc074d35ab4accda223657ae>
    <Policy_x0020_Status xmlns="DF4B8A4B-0CFC-4C20-846F-EA898DEF5F03">Draft</Policy_x0020_Status>
    <Standards_x0020_Team xmlns="DF4B8A4B-0CFC-4C20-846F-EA898DEF5F03" xsi:nil="true"/>
    <Year xmlns="DF4B8A4B-0CFC-4C20-846F-EA898DEF5F03">2022</Year>
    <Q_x0020_Month xmlns="DF4B8A4B-0CFC-4C20-846F-EA898DEF5F03">07. October</Q_x0020_Month>
    <gd34c2accb944e67adccaba771898deb xmlns="df4b8a4b-0cfc-4c20-846f-ea898def5f03">
      <Terms xmlns="http://schemas.microsoft.com/office/infopath/2007/PartnerControls">
        <TermInfo xmlns="http://schemas.microsoft.com/office/infopath/2007/PartnerControls">
          <TermName xmlns="http://schemas.microsoft.com/office/infopath/2007/PartnerControls">Scheme Document</TermName>
          <TermId xmlns="http://schemas.microsoft.com/office/infopath/2007/PartnerControls">06569f6e-4ae0-49c6-87ba-c89c0bc72842</TermId>
        </TermInfo>
      </Terms>
    </gd34c2accb944e67adccaba771898deb>
    <TaxCatchAll xmlns="df4b8a4b-0cfc-4c20-846f-ea898def5f03">
      <Value>812</Value>
      <Value>282</Value>
    </TaxCatchAll>
    <Meeting_x0020_Date xmlns="DF4B8A4B-0CFC-4C20-846F-EA898DEF5F03" xsi:nil="true"/>
    <Internal xmlns="DF4B8A4B-0CFC-4C20-846F-EA898DEF5F03">false</Internal>
    <e169fb8ca9304a9c8e798ec8ba71f891 xmlns="df4b8a4b-0cfc-4c20-846f-ea898def5f03">
      <Terms xmlns="http://schemas.microsoft.com/office/infopath/2007/PartnerControls"/>
    </e169fb8ca9304a9c8e798ec8ba71f891>
    <_dlc_DocId xmlns="df4b8a4b-0cfc-4c20-846f-ea898def5f03">MSCSCIENCE-1007066154-1845</_dlc_DocId>
    <_dlc_DocIdUrl xmlns="df4b8a4b-0cfc-4c20-846f-ea898def5f03">
      <Url>https://marinestewardshipcouncil.sharepoint.com/sites/standards/FSR/_layouts/15/DocIdRedir.aspx?ID=MSCSCIENCE-1007066154-1845</Url>
      <Description>MSCSCIENCE-1007066154-1845</Description>
    </_dlc_DocIdUrl>
    <g81ef569017444c18994d7eb6af51100 xmlns="39cc9aa4-8199-4288-8a76-9798b9659fd2">
      <Terms xmlns="http://schemas.microsoft.com/office/infopath/2007/PartnerControls"/>
    </g81ef569017444c18994d7eb6af51100>
    <IconOverlay xmlns="http://schemas.microsoft.com/sharepoint/v4" xsi:nil="true"/>
    <n28856ef36e142d2acdcea917f605f78 xmlns="df4b8a4b-0cfc-4c20-846f-ea898def5f03">
      <Terms xmlns="http://schemas.microsoft.com/office/infopath/2007/PartnerControls"/>
    </n28856ef36e142d2acdcea917f605f78>
    <Reference_x0020_ID_x0020_Number xmlns="DF4B8A4B-0CFC-4C20-846F-EA898DEF5F03" xsi:nil="true"/>
    <Meeting_x0020_Name xmlns="DF4B8A4B-0CFC-4C20-846F-EA898DEF5F0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Project Doc" ma:contentTypeID="0x0101000ABD0346977A1C4DA3191955390F333D00017EBDF15A323C48ADD4BB3C51524406" ma:contentTypeVersion="154" ma:contentTypeDescription="" ma:contentTypeScope="" ma:versionID="af2e53a0250cee0a42362ad590826732">
  <xsd:schema xmlns:xsd="http://www.w3.org/2001/XMLSchema" xmlns:xs="http://www.w3.org/2001/XMLSchema" xmlns:p="http://schemas.microsoft.com/office/2006/metadata/properties" xmlns:ns2="DF4B8A4B-0CFC-4C20-846F-EA898DEF5F03" xmlns:ns3="df4b8a4b-0cfc-4c20-846f-ea898def5f03" xmlns:ns4="39cc9aa4-8199-4288-8a76-9798b9659fd2" xmlns:ns5="http://schemas.microsoft.com/sharepoint/v4" xmlns:ns6="01de5c51-8d3b-4c03-aded-9ab6e589b0dc" targetNamespace="http://schemas.microsoft.com/office/2006/metadata/properties" ma:root="true" ma:fieldsID="36b2d41b38fdf2afdc4aab9ce937efa7" ns2:_="" ns3:_="" ns4:_="" ns5:_="" ns6:_="">
    <xsd:import namespace="DF4B8A4B-0CFC-4C20-846F-EA898DEF5F03"/>
    <xsd:import namespace="df4b8a4b-0cfc-4c20-846f-ea898def5f03"/>
    <xsd:import namespace="39cc9aa4-8199-4288-8a76-9798b9659fd2"/>
    <xsd:import namespace="http://schemas.microsoft.com/sharepoint/v4"/>
    <xsd:import namespace="01de5c51-8d3b-4c03-aded-9ab6e589b0dc"/>
    <xsd:element name="properties">
      <xsd:complexType>
        <xsd:sequence>
          <xsd:element name="documentManagement">
            <xsd:complexType>
              <xsd:all>
                <xsd:element ref="ns2:Meeting_x0020_Date" minOccurs="0"/>
                <xsd:element ref="ns2:Policy_x0020_Status" minOccurs="0"/>
                <xsd:element ref="ns2:Q_x0020_Month" minOccurs="0"/>
                <xsd:element ref="ns2:Year" minOccurs="0"/>
                <xsd:element ref="ns2:Internal" minOccurs="0"/>
                <xsd:element ref="ns2:Project_x0020_Lead" minOccurs="0"/>
                <xsd:element ref="ns2:Governance_x0020_Body" minOccurs="0"/>
                <xsd:element ref="ns2:Agenda_x0020_Item" minOccurs="0"/>
                <xsd:element ref="ns2:Reference_x0020_ID_x0020_Number" minOccurs="0"/>
                <xsd:element ref="ns2:Meeting_x0020_Name" minOccurs="0"/>
                <xsd:element ref="ns3:TaxCatchAll" minOccurs="0"/>
                <xsd:element ref="ns3:TaxCatchAllLabel" minOccurs="0"/>
                <xsd:element ref="ns3:gd34c2accb944e67adccaba771898deb" minOccurs="0"/>
                <xsd:element ref="ns3:n28856ef36e142d2acdcea917f605f78" minOccurs="0"/>
                <xsd:element ref="ns2:Standards_x0020_Team" minOccurs="0"/>
                <xsd:element ref="ns3:e169fb8ca9304a9c8e798ec8ba71f891" minOccurs="0"/>
                <xsd:element ref="ns3:d272b355dc074d35ab4accda223657ae" minOccurs="0"/>
                <xsd:element ref="ns3:_dlc_DocId" minOccurs="0"/>
                <xsd:element ref="ns3:_dlc_DocIdUrl" minOccurs="0"/>
                <xsd:element ref="ns3:_dlc_DocIdPersistId" minOccurs="0"/>
                <xsd:element ref="ns4:g81ef569017444c18994d7eb6af51100" minOccurs="0"/>
                <xsd:element ref="ns5:IconOverlay" minOccurs="0"/>
                <xsd:element ref="ns6:MediaServiceAutoKeyPoints" minOccurs="0"/>
                <xsd:element ref="ns6:MediaServiceKeyPoints" minOccurs="0"/>
                <xsd:element ref="ns6:MediaServiceDateTake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Meeting_x0020_Date" ma:index="5" nillable="true" ma:displayName="Meeting Date" ma:format="DateOnly" ma:internalName="Meeting_x0020_Date" ma:readOnly="false">
      <xsd:simpleType>
        <xsd:restriction base="dms:DateTime"/>
      </xsd:simpleType>
    </xsd:element>
    <xsd:element name="Policy_x0020_Status" ma:index="6" nillable="true" ma:displayName="Policy Status" ma:default="N/A" ma:format="Dropdown" ma:internalName="Policy_x0020_Status" ma:readOnly="false">
      <xsd:simpleType>
        <xsd:restriction base="dms:Choice">
          <xsd:enumeration value="N/A"/>
          <xsd:enumeration value="Draft"/>
          <xsd:enumeration value="For Peer-Review"/>
          <xsd:enumeration value="Peer-Reviewed"/>
          <xsd:enumeration value="For Sign-Off"/>
          <xsd:enumeration value="Signed-Off"/>
          <xsd:enumeration value="Published"/>
          <xsd:enumeration value="Superseded"/>
        </xsd:restriction>
      </xsd:simpleType>
    </xsd:element>
    <xsd:element name="Q_x0020_Month" ma:index="7" nillable="true" ma:displayName="Q Month" ma:default="N/A" ma:format="Dropdown" ma:internalName="Q_x0020_Month" ma:readOnly="false">
      <xsd:simpleType>
        <xsd:restriction base="dms:Choice">
          <xsd:enumeration value="N/A"/>
          <xsd:enumeration value="Q1"/>
          <xsd:enumeration value="01. April"/>
          <xsd:enumeration value="02. May"/>
          <xsd:enumeration value="03. June"/>
          <xsd:enumeration value="Q2"/>
          <xsd:enumeration value="04. July"/>
          <xsd:enumeration value="05. August"/>
          <xsd:enumeration value="06. September"/>
          <xsd:enumeration value="Q3"/>
          <xsd:enumeration value="07. October"/>
          <xsd:enumeration value="08. November"/>
          <xsd:enumeration value="09. December"/>
          <xsd:enumeration value="Q4"/>
          <xsd:enumeration value="10. January"/>
          <xsd:enumeration value="11. February"/>
          <xsd:enumeration value="12. March"/>
        </xsd:restriction>
      </xsd:simpleType>
    </xsd:element>
    <xsd:element name="Year" ma:index="8" nillable="true" ma:displayName="Year" ma:default="2019" ma:format="Dropdown" ma:internalName="Year">
      <xsd:simpleType>
        <xsd:restriction base="dms:Choice">
          <xsd:enumeration value="N/A"/>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1-2012"/>
          <xsd:enumeration value="2012"/>
          <xsd:enumeration value="2012-2013"/>
          <xsd:enumeration value="2013"/>
          <xsd:enumeration value="2013-2014"/>
          <xsd:enumeration value="2014"/>
          <xsd:enumeration value="2014-2015"/>
          <xsd:enumeration value="2015"/>
          <xsd:enumeration value="2015-2016"/>
          <xsd:enumeration value="2016"/>
          <xsd:enumeration value="2016-2017"/>
          <xsd:enumeration value="2017"/>
          <xsd:enumeration value="2017-2018"/>
          <xsd:enumeration value="2018"/>
          <xsd:enumeration value="2018-2019"/>
          <xsd:enumeration value="2019"/>
          <xsd:enumeration value="2019-2020"/>
          <xsd:enumeration value="2020"/>
          <xsd:enumeration value="2020-2021"/>
          <xsd:enumeration value="2021"/>
          <xsd:enumeration value="2021-2022"/>
          <xsd:enumeration value="2022"/>
          <xsd:enumeration value="2022-2023"/>
          <xsd:enumeration value="2023"/>
          <xsd:enumeration value="2023-2024"/>
          <xsd:enumeration value="2024"/>
        </xsd:restriction>
      </xsd:simpleType>
    </xsd:element>
    <xsd:element name="Internal" ma:index="9" nillable="true" ma:displayName="Public Facing" ma:default="0" ma:internalName="Internal" ma:readOnly="false">
      <xsd:simpleType>
        <xsd:restriction base="dms:Boolean"/>
      </xsd:simpleType>
    </xsd:element>
    <xsd:element name="Project_x0020_Lead" ma:index="10" nillable="true" ma:displayName="Project Lead" ma:list="UserInfo" ma:SharePointGroup="0" ma:internalName="Project_x0020_Lead"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overnance_x0020_Body" ma:index="11" nillable="true" ma:displayName="Governance Body" ma:default="N/A" ma:format="Dropdown" ma:internalName="Governance_x0020_Body" ma:readOnly="false">
      <xsd:simpleType>
        <xsd:restriction base="dms:Choice">
          <xsd:enumeration value="N/A"/>
          <xsd:enumeration value="Board of Trustees"/>
          <xsd:enumeration value="Exco"/>
          <xsd:enumeration value="MSCI Board"/>
          <xsd:enumeration value="SMT"/>
          <xsd:enumeration value="Stakeholder Council"/>
          <xsd:enumeration value="Standards Management"/>
          <xsd:enumeration value="Technical Advisory Board"/>
          <xsd:enumeration value="Seaweed Standards Committee"/>
        </xsd:restriction>
      </xsd:simpleType>
    </xsd:element>
    <xsd:element name="Agenda_x0020_Item" ma:index="12" nillable="true" ma:displayName="Agenda Item" ma:internalName="Agenda_x0020_Item" ma:readOnly="false">
      <xsd:simpleType>
        <xsd:restriction base="dms:Text"/>
      </xsd:simpleType>
    </xsd:element>
    <xsd:element name="Reference_x0020_ID_x0020_Number" ma:index="13" nillable="true" ma:displayName="Reference ID Number" ma:hidden="true" ma:internalName="Reference_x0020_ID_x0020_Number" ma:readOnly="false">
      <xsd:simpleType>
        <xsd:restriction base="dms:Text">
          <xsd:maxLength value="255"/>
        </xsd:restriction>
      </xsd:simpleType>
    </xsd:element>
    <xsd:element name="Meeting_x0020_Name" ma:index="14" nillable="true" ma:displayName="Meeting Name" ma:hidden="true" ma:internalName="Meeting_x0020_Name" ma:readOnly="false">
      <xsd:simpleType>
        <xsd:restriction base="dms:Text"/>
      </xsd:simpleType>
    </xsd:element>
    <xsd:element name="Standards_x0020_Team" ma:index="25" nillable="true" ma:displayName="Standards Team" ma:hidden="true" ma:internalName="Standards_x0020_Team" ma:readOnly="false">
      <xsd:complexType>
        <xsd:complexContent>
          <xsd:extension base="dms:MultiChoice">
            <xsd:sequence>
              <xsd:element name="Value" maxOccurs="unbounded" minOccurs="0" nillable="true">
                <xsd:simpleType>
                  <xsd:restriction base="dms:Choice">
                    <xsd:enumeration value="N/A"/>
                    <xsd:enumeration value="Developing World"/>
                    <xsd:enumeration value="Fisheries"/>
                    <xsd:enumeration value="Policy"/>
                    <xsd:enumeration value="Product Integrity"/>
                    <xsd:enumeration value="RCT"/>
                    <xsd:enumeration value="Standards"/>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851d30d-c6d0-4464-b384-c05a48a0bcfe}" ma:internalName="TaxCatchAll" ma:showField="CatchAllData"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0851d30d-c6d0-4464-b384-c05a48a0bcfe}" ma:internalName="TaxCatchAllLabel" ma:readOnly="true" ma:showField="CatchAllDataLabel"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gd34c2accb944e67adccaba771898deb" ma:index="21" ma:taxonomy="true" ma:internalName="gd34c2accb944e67adccaba771898deb" ma:taxonomyFieldName="Standards_x0020_Doc_x0020_Type1" ma:displayName="Standards Doc Type" ma:readOnly="false" ma:default="" ma:fieldId="{0d34c2ac-cb94-4e67-adcc-aba771898deb}" ma:sspId="1b199611-8856-41f6-9a1b-e76f78ab8edd" ma:termSetId="bc3b6c76-07c1-48cb-a08d-f0710944d524" ma:anchorId="00000000-0000-0000-0000-000000000000" ma:open="false" ma:isKeyword="false">
      <xsd:complexType>
        <xsd:sequence>
          <xsd:element ref="pc:Terms" minOccurs="0" maxOccurs="1"/>
        </xsd:sequence>
      </xsd:complexType>
    </xsd:element>
    <xsd:element name="n28856ef36e142d2acdcea917f605f78" ma:index="23" nillable="true" ma:taxonomy="true" ma:internalName="n28856ef36e142d2acdcea917f605f78" ma:taxonomyFieldName="Comms_x0020_Doc_x0020_Type" ma:displayName="Comms Doc Type" ma:readOnly="false" ma:default="" ma:fieldId="{728856ef-36e1-42d2-acdc-ea917f605f78}" ma:sspId="1b199611-8856-41f6-9a1b-e76f78ab8edd" ma:termSetId="bc3b6c76-07c1-48cb-a08d-f0710944d524" ma:anchorId="3673fa65-ab5f-42a4-a760-93fc71f979fb" ma:open="false" ma:isKeyword="false">
      <xsd:complexType>
        <xsd:sequence>
          <xsd:element ref="pc:Terms" minOccurs="0" maxOccurs="1"/>
        </xsd:sequence>
      </xsd:complexType>
    </xsd:element>
    <xsd:element name="e169fb8ca9304a9c8e798ec8ba71f891" ma:index="26" nillable="true" ma:taxonomy="true" ma:internalName="e169fb8ca9304a9c8e798ec8ba71f891" ma:taxonomyFieldName="Meeting_x0020_Name_x0020_Meta" ma:displayName="Meeting Name Meta" ma:default="" ma:fieldId="{e169fb8c-a930-4a9c-8e79-8ec8ba71f891}" ma:sspId="1b199611-8856-41f6-9a1b-e76f78ab8edd" ma:termSetId="e0a8bba1-93b7-4a5d-84ee-7d460d83040c" ma:anchorId="00000000-0000-0000-0000-000000000000" ma:open="true" ma:isKeyword="false">
      <xsd:complexType>
        <xsd:sequence>
          <xsd:element ref="pc:Terms" minOccurs="0" maxOccurs="1"/>
        </xsd:sequence>
      </xsd:complexType>
    </xsd:element>
    <xsd:element name="d272b355dc074d35ab4accda223657ae" ma:index="27" ma:taxonomy="true" ma:internalName="d272b355dc074d35ab4accda223657ae" ma:taxonomyFieldName="Project_x0020_Name" ma:displayName="Project Name" ma:readOnly="false" ma:default="" ma:fieldId="{d272b355-dc07-4d35-ab4a-ccda223657ae}" ma:sspId="1b199611-8856-41f6-9a1b-e76f78ab8edd" ma:termSetId="44e3f15c-d69b-4397-a2f1-e90b3f6c4d03" ma:anchorId="875be43a-ec1d-48dc-b538-4351cf16ff5e" ma:open="true" ma:isKeyword="false">
      <xsd:complexType>
        <xsd:sequence>
          <xsd:element ref="pc:Terms" minOccurs="0" maxOccurs="1"/>
        </xsd:sequence>
      </xsd:complexType>
    </xsd:element>
    <xsd:element name="_dlc_DocId" ma:index="28" nillable="true" ma:displayName="Document ID Value" ma:description="The value of the document ID assigned to this item."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9cc9aa4-8199-4288-8a76-9798b9659fd2" elementFormDefault="qualified">
    <xsd:import namespace="http://schemas.microsoft.com/office/2006/documentManagement/types"/>
    <xsd:import namespace="http://schemas.microsoft.com/office/infopath/2007/PartnerControls"/>
    <xsd:element name="g81ef569017444c18994d7eb6af51100" ma:index="31" nillable="true" ma:taxonomy="true" ma:internalName="g81ef569017444c18994d7eb6af51100" ma:taxonomyFieldName="FSR_x0020_Topic" ma:displayName="Topic" ma:default="" ma:fieldId="{081ef569-0174-44c1-8994-d7eb6af51100}" ma:sspId="1b199611-8856-41f6-9a1b-e76f78ab8edd" ma:termSetId="9f269afa-e888-4665-94a2-97a88fbf567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de5c51-8d3b-4c03-aded-9ab6e589b0dc" elementFormDefault="qualified">
    <xsd:import namespace="http://schemas.microsoft.com/office/2006/documentManagement/types"/>
    <xsd:import namespace="http://schemas.microsoft.com/office/infopath/2007/PartnerControls"/>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LengthInSeconds" ma:index="3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1D307D-3FF7-4F5D-918E-EF2CB0FB461D}">
  <ds:schemaRefs>
    <ds:schemaRef ds:uri="http://schemas.microsoft.com/sharepoint/events"/>
  </ds:schemaRefs>
</ds:datastoreItem>
</file>

<file path=customXml/itemProps2.xml><?xml version="1.0" encoding="utf-8"?>
<ds:datastoreItem xmlns:ds="http://schemas.openxmlformats.org/officeDocument/2006/customXml" ds:itemID="{5D5B8FB3-619A-4819-B668-710CB49EC4DC}">
  <ds:schemaRefs>
    <ds:schemaRef ds:uri="http://schemas.microsoft.com/sharepoint/v3/contenttype/forms"/>
  </ds:schemaRefs>
</ds:datastoreItem>
</file>

<file path=customXml/itemProps3.xml><?xml version="1.0" encoding="utf-8"?>
<ds:datastoreItem xmlns:ds="http://schemas.openxmlformats.org/officeDocument/2006/customXml" ds:itemID="{33CC41EC-BBD2-4A20-B8F8-48D3EF3170EB}">
  <ds:schemaRefs>
    <ds:schemaRef ds:uri="http://www.w3.org/XML/1998/namespace"/>
    <ds:schemaRef ds:uri="http://purl.org/dc/elements/1.1/"/>
    <ds:schemaRef ds:uri="http://schemas.microsoft.com/office/2006/metadata/properties"/>
    <ds:schemaRef ds:uri="http://schemas.microsoft.com/office/infopath/2007/PartnerControls"/>
    <ds:schemaRef ds:uri="http://purl.org/dc/terms/"/>
    <ds:schemaRef ds:uri="DF4B8A4B-0CFC-4C20-846F-EA898DEF5F03"/>
    <ds:schemaRef ds:uri="http://schemas.microsoft.com/office/2006/documentManagement/types"/>
    <ds:schemaRef ds:uri="http://schemas.openxmlformats.org/package/2006/metadata/core-properties"/>
    <ds:schemaRef ds:uri="641cce0b-5f55-4fef-90f1-8df66e705b73"/>
    <ds:schemaRef ds:uri="df4b8a4b-0cfc-4c20-846f-ea898def5f03"/>
    <ds:schemaRef ds:uri="http://purl.org/dc/dcmitype/"/>
    <ds:schemaRef ds:uri="39cc9aa4-8199-4288-8a76-9798b9659fd2"/>
    <ds:schemaRef ds:uri="http://schemas.microsoft.com/sharepoint/v4"/>
  </ds:schemaRefs>
</ds:datastoreItem>
</file>

<file path=customXml/itemProps4.xml><?xml version="1.0" encoding="utf-8"?>
<ds:datastoreItem xmlns:ds="http://schemas.openxmlformats.org/officeDocument/2006/customXml" ds:itemID="{7B721A55-A09F-4322-99CB-42CD827920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4B8A4B-0CFC-4C20-846F-EA898DEF5F03"/>
    <ds:schemaRef ds:uri="df4b8a4b-0cfc-4c20-846f-ea898def5f03"/>
    <ds:schemaRef ds:uri="39cc9aa4-8199-4288-8a76-9798b9659fd2"/>
    <ds:schemaRef ds:uri="http://schemas.microsoft.com/sharepoint/v4"/>
    <ds:schemaRef ds:uri="01de5c51-8d3b-4c03-aded-9ab6e589b0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Instructions</vt:lpstr>
      <vt:lpstr>Lists</vt:lpstr>
      <vt:lpstr>PI 1.1.1 PSA</vt:lpstr>
      <vt:lpstr>PI 2.1.1 PSA</vt:lpstr>
      <vt:lpstr>PI 2.2.1 PSA (Fish + Inv +Amph)</vt:lpstr>
      <vt:lpstr>PI 2.2.1 PSA (birds)</vt:lpstr>
      <vt:lpstr>PI 2.2.1 PSA (myst + siren)</vt:lpstr>
      <vt:lpstr>PI 2.2.1 PSA (odontocetes)</vt:lpstr>
      <vt:lpstr>PI 2.2.1 PSA (pinnipeds+otters)</vt:lpstr>
      <vt:lpstr>PI 2.2.1 PSA (turtles)</vt:lpstr>
      <vt:lpstr>PI 2.2.1 PSA (Sea snakes)</vt:lpstr>
      <vt:lpstr>PI 2.3.1 CSA</vt:lpstr>
      <vt:lpstr>Automated scores</vt:lpstr>
      <vt:lpstr>Version control and copyright</vt:lpstr>
      <vt:lpstr>Groups</vt:lpstr>
      <vt:lpstr>'PI 2.3.1 CSA'!Print_Area</vt:lpstr>
      <vt:lpstr>score_CA</vt:lpstr>
      <vt:lpstr>scoringel</vt:lpstr>
      <vt:lpstr>ScoringElement</vt:lpstr>
      <vt:lpstr>SE</vt:lpstr>
      <vt:lpstr>SpecialScoring</vt:lpstr>
      <vt:lpstr>SpeciesType</vt:lpstr>
      <vt:lpstr>UserEdit_111</vt:lpstr>
      <vt:lpstr>UserEdit_221</vt:lpstr>
      <vt:lpstr>'PI 2.2.1 PSA (birds)'!UserEdit_231</vt:lpstr>
      <vt:lpstr>'PI 2.2.1 PSA (myst + siren)'!UserEdit_231</vt:lpstr>
      <vt:lpstr>'PI 2.2.1 PSA (odontocetes)'!UserEdit_231</vt:lpstr>
      <vt:lpstr>'PI 2.2.1 PSA (pinnipeds+otters)'!UserEdit_231</vt:lpstr>
      <vt:lpstr>'PI 2.2.1 PSA (Sea snakes)'!UserEdit_231</vt:lpstr>
      <vt:lpstr>'PI 2.2.1 PSA (turtles)'!UserEdit_231</vt:lpstr>
      <vt:lpstr>UserEdit_231</vt:lpstr>
      <vt:lpstr>UserEdit_241</vt:lpstr>
    </vt:vector>
  </TitlesOfParts>
  <Company>CSIRO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Revision Draft</dc:title>
  <dc:creator>Hobday, Alistair (CMAR, Hobart)</dc:creator>
  <cp:lastModifiedBy>Laura Weston</cp:lastModifiedBy>
  <dcterms:created xsi:type="dcterms:W3CDTF">2008-04-21T23:32:54Z</dcterms:created>
  <dcterms:modified xsi:type="dcterms:W3CDTF">2024-06-21T12:28:54Z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0x0101000ABD0346977A1C4DA3191955390F333D00017EBDF15A323C48ADD4BB3C51524406</vt:lpwstr>
  </property>
  <property fmtid="{D5CDD505-2E9C-101B-9397-08002B2CF9AE}" pid="3" name="_dlc_DocIdItemGuid">
    <vt:lpwstr>acaa38f6-8496-41f1-b0ed-f55f275da85d</vt:lpwstr>
  </property>
  <property fmtid="{D5CDD505-2E9C-101B-9397-08002B2CF9AE}" pid="4" name="Related Organisation">
    <vt:lpwstr/>
  </property>
  <property fmtid="{D5CDD505-2E9C-101B-9397-08002B2CF9AE}" pid="5" name="Meeting Name Meta">
    <vt:lpwstr/>
  </property>
  <property fmtid="{D5CDD505-2E9C-101B-9397-08002B2CF9AE}" pid="6" name="Internal Workgin">
    <vt:lpwstr/>
  </property>
  <property fmtid="{D5CDD505-2E9C-101B-9397-08002B2CF9AE}" pid="7" name="l29e2e3957444b3bb394a39e24466132">
    <vt:lpwstr/>
  </property>
  <property fmtid="{D5CDD505-2E9C-101B-9397-08002B2CF9AE}" pid="8" name="a210def78feb4e55ae1dd057dd3c0ccd">
    <vt:lpwstr/>
  </property>
  <property fmtid="{D5CDD505-2E9C-101B-9397-08002B2CF9AE}" pid="9" name="Standards Doc Type1">
    <vt:lpwstr>282;#Scheme Document|06569f6e-4ae0-49c6-87ba-c89c0bc72842</vt:lpwstr>
  </property>
  <property fmtid="{D5CDD505-2E9C-101B-9397-08002B2CF9AE}" pid="10" name="MSCLocation">
    <vt:lpwstr/>
  </property>
  <property fmtid="{D5CDD505-2E9C-101B-9397-08002B2CF9AE}" pid="11" name="Project Name">
    <vt:lpwstr>812;#Forms and Templates|41b772d6-a41f-4d02-958f-381b9ff4b42f</vt:lpwstr>
  </property>
  <property fmtid="{D5CDD505-2E9C-101B-9397-08002B2CF9AE}" pid="12" name="Topic">
    <vt:lpwstr/>
  </property>
  <property fmtid="{D5CDD505-2E9C-101B-9397-08002B2CF9AE}" pid="13" name="CAB">
    <vt:lpwstr/>
  </property>
  <property fmtid="{D5CDD505-2E9C-101B-9397-08002B2CF9AE}" pid="14" name="ga0d59f49781428386856d7ea5cf63fe">
    <vt:lpwstr/>
  </property>
  <property fmtid="{D5CDD505-2E9C-101B-9397-08002B2CF9AE}" pid="15" name="Comms Doc Type">
    <vt:lpwstr/>
  </property>
  <property fmtid="{D5CDD505-2E9C-101B-9397-08002B2CF9AE}" pid="16" name="Fishery_x0020_Code">
    <vt:lpwstr/>
  </property>
  <property fmtid="{D5CDD505-2E9C-101B-9397-08002B2CF9AE}" pid="17" name="fbde0561342a4a9991b074e2dffa29f1">
    <vt:lpwstr/>
  </property>
  <property fmtid="{D5CDD505-2E9C-101B-9397-08002B2CF9AE}" pid="18" name="Fishery_x0020_Name">
    <vt:lpwstr/>
  </property>
  <property fmtid="{D5CDD505-2E9C-101B-9397-08002B2CF9AE}" pid="19" name="FSR Topic">
    <vt:lpwstr/>
  </property>
  <property fmtid="{D5CDD505-2E9C-101B-9397-08002B2CF9AE}" pid="20" name="pe19571c904349bd9989241b2030d276">
    <vt:lpwstr/>
  </property>
  <property fmtid="{D5CDD505-2E9C-101B-9397-08002B2CF9AE}" pid="21" name="Fishery Code">
    <vt:lpwstr/>
  </property>
  <property fmtid="{D5CDD505-2E9C-101B-9397-08002B2CF9AE}" pid="22" name="Fishery Name">
    <vt:lpwstr/>
  </property>
</Properties>
</file>